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k145481\Desktop\総務課\総務（財政関係）\令和4年度\財政状況資料集（R3決算）\R5.10.3 令和３年度財政状況資料集の作成について（2回目）\"/>
    </mc:Choice>
  </mc:AlternateContent>
  <xr:revisionPtr revIDLastSave="0" documentId="13_ncr:1_{64C02A8F-569A-42D7-9FAA-CCE39EB68D2F}" xr6:coauthVersionLast="47" xr6:coauthVersionMax="47" xr10:uidLastSave="{00000000-0000-0000-0000-000000000000}"/>
  <bookViews>
    <workbookView xWindow="-120" yWindow="-120" windowWidth="29040" windowHeight="15840" tabRatio="87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c r="AP63" i="12"/>
  <c r="AP23" i="12"/>
  <c r="AA23" i="12"/>
  <c r="V23" i="12"/>
  <c r="Q23" i="12"/>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O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AM34" i="10"/>
  <c r="BE34" i="10" l="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<sst xmlns="http://schemas.openxmlformats.org/spreadsheetml/2006/main" count="1193" uniqueCount="616">
  <si>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</si>
  <si>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</si>
  <si>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</si>
  <si>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</si>
  <si>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</si>
  <si>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</si>
  <si>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</si>
  <si>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</si>
  <si>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</si>
  <si>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</si>
  <si>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</si>
  <si>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</si>
  <si>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</si>
  <si>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</si>
  <si>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</si>
  <si>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</si>
  <si>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</si>
  <si>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</si>
  <si>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</si>
  <si>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</si>
  <si>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</si>
  <si>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</si>
  <si>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</si>
  <si>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</si>
  <si>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</si>
  <si>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</si>
  <si>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</si>
  <si>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</si>
  <si>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</si>
  <si>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</si>
  <si>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</si>
  <si>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</si>
  <si>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</si>
  <si>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</si>
  <si>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</si>
  <si>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</si>
  <si>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</si>
  <si>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</si>
  <si>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</si>
  <si>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</si>
  <si>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</si>
  <si>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</si>
  <si>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</si>
  <si>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</si>
  <si>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</si>
  <si>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</si>
  <si>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</si>
  <si>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</si>
  <si>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</si>
  <si>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</si>
  <si>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</si>
  <si>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</si>
  <si>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</si>
  <si>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</si>
  <si>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</si>
  <si>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</si>
  <si>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</si>
  <si>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</si>
  <si>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</si>
  <si>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</si>
  <si>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</si>
  <si>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</si>
  <si>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</si>
  <si>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</si>
  <si>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</si>
  <si>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</si>
  <si>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</si>
  <si>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</si>
  <si>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</si>
  <si>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</si>
  <si>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</si>
  <si>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</si>
  <si>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</si>
  <si>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</si>
  <si>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</si>
  <si>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</si>
  <si>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</si>
  <si>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</si>
  <si>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</si>
  <si>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</si>
  <si>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</si>
  <si>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</si>
  <si>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</si>
  <si>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</si>
  <si>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</si>
  <si>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</si>
  <si>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</si>
  <si>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</si>
  <si>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</si>
  <si>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</si>
  <si>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</si>
  <si>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</si>
  <si>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</si>
  <si>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</si>
  <si>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</si>
  <si>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</si>
  <si>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</si>
  <si>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</si>
  <si>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紀宝町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</si>
  <si>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</si>
  <si>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</si>
  <si>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</si>
  <si>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</si>
  <si>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</si>
  <si>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</si>
  <si>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</si>
  <si>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</si>
  <si>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</si>
  <si>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</si>
  <si>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</si>
  <si>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</si>
  <si>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</si>
  <si>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</si>
  <si>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</si>
  <si>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</si>
  <si>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</si>
  <si>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</si>
  <si>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</si>
  <si>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</si>
  <si>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</si>
  <si>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</si>
  <si>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</si>
  <si>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</si>
  <si>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</si>
  <si>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</si>
  <si>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</si>
  <si>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</si>
  <si>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</si>
  <si>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</si>
  <si>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</si>
  <si>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</si>
  <si>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</si>
  <si>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</si>
  <si>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</si>
  <si>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</si>
  <si>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</si>
  <si>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</si>
  <si>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</si>
  <si>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</si>
  <si>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</si>
  <si>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</si>
  <si>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</si>
  <si>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</si>
  <si>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</si>
  <si>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</si>
  <si>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</si>
  <si>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</si>
  <si>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</si>
  <si>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</si>
  <si>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</si>
  <si>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</si>
  <si>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</si>
  <si>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</si>
  <si>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</si>
  <si>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</si>
  <si>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</si>
  <si>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</si>
  <si>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</si>
  <si>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</si>
  <si>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</si>
  <si>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</si>
  <si>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</si>
  <si>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</si>
  <si>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</si>
  <si>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</si>
  <si>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</si>
  <si>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</si>
  <si>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</si>
  <si>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</si>
  <si>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</si>
  <si>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</si>
  <si>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</si>
  <si>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</si>
  <si>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</si>
  <si>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</si>
  <si>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</si>
  <si>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</si>
  <si>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</si>
  <si>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</si>
  <si>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</si>
  <si>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</si>
  <si>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</si>
  <si>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</si>
  <si>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</si>
  <si>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</si>
  <si>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</si>
  <si>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</si>
  <si>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</si>
  <si>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</si>
  <si>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</si>
  <si>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</si>
  <si>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</si>
  <si>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</si>
  <si>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</si>
  <si>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</si>
  <si>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</si>
  <si>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</si>
  <si>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</si>
  <si>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</si>
  <si>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</si>
  <si>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</si>
  <si>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</si>
  <si>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</si>
  <si>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</si>
  <si>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</si>
  <si>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</si>
  <si>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</si>
  <si>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</si>
  <si>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</si>
  <si>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</si>
  <si>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</si>
  <si>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</si>
  <si>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</si>
  <si>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</si>
  <si>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</si>
  <si>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</si>
  <si>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三重県紀宝町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</si>
  <si>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</si>
  <si>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</si>
  <si>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</si>
  <si>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</si>
  <si>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</si>
  <si>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</si>
  <si>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</si>
  <si>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</si>
  <si>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</si>
  <si>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</si>
  <si>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</si>
  <si>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</si>
  <si>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</si>
  <si>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</si>
  <si>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</si>
  <si>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</si>
  <si>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</si>
  <si>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</si>
  <si>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</si>
  <si>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</si>
  <si>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</si>
  <si>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</si>
  <si>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</si>
  <si>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</si>
  <si>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</si>
  <si>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</si>
  <si>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</si>
  <si>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</si>
  <si>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</si>
  <si>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</si>
  <si>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</si>
  <si>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</si>
  <si>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</si>
  <si>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</si>
  <si>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</si>
  <si>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</si>
  <si>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</si>
  <si>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</si>
  <si>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</si>
  <si>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</si>
  <si>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</si>
  <si>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</si>
  <si>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</si>
  <si>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</si>
  <si>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</si>
  <si>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</si>
  <si>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</si>
  <si>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</si>
  <si>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</si>
  <si>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</si>
  <si>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</si>
  <si>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</si>
  <si>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</si>
  <si>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</si>
  <si>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</si>
  <si>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</si>
  <si>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</si>
  <si>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</si>
  <si>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</si>
  <si>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</si>
  <si>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</si>
  <si>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</si>
  <si>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</si>
  <si>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</si>
  <si>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</si>
  <si>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</si>
  <si>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</si>
  <si>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</si>
  <si>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</si>
  <si>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</si>
  <si>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</si>
  <si>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</si>
  <si>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</si>
  <si>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</si>
  <si>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</si>
  <si>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</si>
  <si>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</si>
  <si>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</si>
  <si>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</si>
  <si>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</si>
  <si>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</si>
  <si>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</si>
  <si>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</si>
  <si>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</si>
  <si>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</si>
  <si>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</si>
  <si>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</si>
  <si>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</si>
  <si>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</si>
  <si>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</si>
  <si>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</si>
  <si>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</si>
  <si>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</si>
  <si>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</si>
  <si>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</si>
  <si>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</si>
  <si>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</si>
  <si>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</si>
  <si>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</si>
  <si>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</si>
  <si>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</si>
  <si>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</si>
  <si>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</si>
  <si>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</si>
  <si>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</si>
  <si>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</si>
  <si>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</si>
  <si>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</si>
  <si>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</si>
  <si>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</si>
  <si>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</si>
  <si>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</si>
  <si>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</si>
  <si>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</si>
  <si>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</si>
  <si>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</si>
  <si>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</si>
  <si>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</si>
  <si>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</si>
  <si>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</si>
  <si>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</si>
  <si>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</si>
  <si>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</si>
  <si>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下水道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</si>
  <si>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</si>
  <si>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</si>
  <si>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</si>
  <si>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</si>
  <si>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</si>
  <si>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</si>
  <si>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</si>
  <si>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</si>
  <si>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</si>
  <si>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</si>
  <si>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</si>
  <si>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</si>
  <si>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</si>
  <si>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</si>
  <si>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</si>
  <si>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</si>
  <si>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</si>
  <si>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</si>
  <si>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</si>
  <si>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</si>
  <si>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</si>
  <si>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</si>
  <si>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</si>
  <si>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</si>
  <si>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</si>
  <si>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</si>
  <si>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</si>
  <si>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</si>
  <si>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</si>
  <si>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三重県紀宝町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</si>
  <si>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</si>
  <si>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</si>
  <si>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</si>
  <si>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</si>
  <si>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</si>
  <si>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</si>
  <si>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</si>
  <si>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</si>
  <si>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</si>
  <si>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</si>
  <si>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</si>
  <si>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</si>
  <si>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</si>
  <si>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</si>
  <si>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</si>
  <si>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</si>
  <si>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</si>
  <si>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</si>
  <si>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</si>
  <si>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</si>
  <si>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</si>
  <si>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</si>
  <si>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</si>
  <si>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</si>
  <si>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</si>
  <si>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</si>
  <si>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</si>
  <si>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</si>
  <si>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</si>
  <si>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</si>
  <si>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</si>
  <si>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</si>
  <si>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</si>
  <si>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</si>
  <si>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</si>
  <si>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</si>
  <si>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水道事業特別会計</t>
    <phoneticPr fontId="5"/>
  </si>
  <si>
    <t>法適用企業</t>
    <phoneticPr fontId="5"/>
  </si>
  <si>
    <t>町営浄化槽整備推進事業特別会計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</si>
  <si>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</si>
  <si>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</si>
  <si>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</si>
  <si>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</si>
  <si>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</si>
  <si>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</si>
  <si>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</si>
  <si>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</si>
  <si>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</si>
  <si>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</si>
  <si>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</si>
  <si>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</si>
  <si>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</si>
  <si>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</si>
  <si>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</si>
  <si>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</si>
  <si>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</si>
  <si>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</si>
  <si>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</si>
  <si>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</si>
  <si>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</si>
  <si>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</si>
  <si>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</si>
  <si>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</si>
  <si>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</si>
  <si>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</si>
  <si>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</si>
  <si>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</si>
  <si>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</si>
  <si>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</si>
  <si>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</si>
  <si>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</si>
  <si>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</si>
  <si>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</si>
  <si>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</si>
  <si>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</si>
  <si>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</si>
  <si>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</si>
  <si>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</si>
  <si>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</si>
  <si>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</si>
  <si>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</si>
  <si>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</si>
  <si>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</si>
  <si>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</si>
  <si>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</si>
  <si>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</si>
  <si>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</si>
  <si>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</si>
  <si>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</si>
  <si>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</si>
  <si>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</si>
  <si>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</si>
  <si>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</si>
  <si>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</si>
  <si>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</si>
  <si>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</si>
  <si>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</si>
  <si>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</si>
  <si>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</si>
  <si>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</si>
  <si>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</si>
  <si>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</si>
  <si>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</si>
  <si>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</si>
  <si>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</si>
  <si>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</si>
  <si>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</si>
  <si>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</si>
  <si>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</si>
  <si>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</si>
  <si>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</si>
  <si>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</si>
  <si>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</si>
  <si>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</si>
  <si>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</si>
  <si>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</si>
  <si>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</si>
  <si>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</si>
  <si>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</si>
  <si>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</si>
  <si>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</si>
  <si>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</si>
  <si>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</si>
  <si>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</si>
  <si>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</si>
  <si>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</si>
  <si>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</si>
  <si>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</si>
  <si>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</si>
  <si>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</si>
  <si>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</si>
  <si>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</si>
  <si>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</si>
  <si>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</si>
  <si>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</si>
  <si>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</si>
  <si>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</si>
  <si>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</si>
  <si>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</si>
  <si>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</si>
  <si>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</si>
  <si>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</si>
  <si>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</si>
  <si>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</si>
  <si>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</si>
  <si>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</si>
  <si>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</si>
  <si>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</si>
  <si>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</si>
  <si>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</si>
  <si>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</si>
  <si>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</si>
  <si>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</si>
  <si>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</si>
  <si>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</si>
  <si>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</si>
  <si>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</si>
  <si>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</si>
  <si>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</si>
  <si>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</si>
  <si>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</si>
  <si>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</si>
  <si>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</si>
  <si>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</si>
  <si>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</si>
  <si>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</si>
  <si>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</si>
  <si>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</si>
  <si>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</si>
  <si>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</si>
  <si>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</si>
  <si>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</si>
  <si>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</si>
  <si>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</si>
  <si>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</si>
  <si>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</si>
  <si>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</si>
  <si>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</si>
  <si>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</si>
  <si>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</si>
  <si>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</si>
  <si>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</si>
  <si>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</si>
  <si>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</si>
  <si>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</si>
  <si>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</si>
  <si>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</si>
  <si>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</si>
  <si>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</si>
  <si>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</si>
  <si>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4.61</t>
  </si>
  <si>
    <t>▲ 4.27</t>
  </si>
  <si>
    <t>▲ 5.75</t>
  </si>
  <si>
    <t>一般会計</t>
  </si>
  <si>
    <t>水道事業特別会計</t>
  </si>
  <si>
    <t>国民健康保険特別会計</t>
  </si>
  <si>
    <t>後期高齢者医療特別会計</t>
  </si>
  <si>
    <t>町営浄化槽整備推進事業特別会計</t>
  </si>
  <si>
    <t>診療所事業特別会計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</si>
  <si>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</si>
  <si>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</si>
  <si>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</si>
  <si>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</si>
  <si>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</si>
  <si>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</si>
  <si>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</si>
  <si>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</si>
  <si>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</si>
  <si>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2"/>
  </si>
  <si>
    <t>　〃（共同研修特別会計）</t>
    <rPh sb="3" eb="5">
      <t>キョウドウ</t>
    </rPh>
    <rPh sb="5" eb="7">
      <t>ケンシュウ</t>
    </rPh>
    <rPh sb="7" eb="9">
      <t>トクベツ</t>
    </rPh>
    <rPh sb="9" eb="11">
      <t>カイケイ</t>
    </rPh>
    <phoneticPr fontId="2"/>
  </si>
  <si>
    <t>　〃（デジタル地図特別会計）</t>
    <rPh sb="7" eb="9">
      <t>チズ</t>
    </rPh>
    <rPh sb="9" eb="11">
      <t>トクベツ</t>
    </rPh>
    <rPh sb="11" eb="13">
      <t>カイケイ</t>
    </rPh>
    <phoneticPr fontId="2"/>
  </si>
  <si>
    <t>　〃（物品特別会計）</t>
    <rPh sb="3" eb="5">
      <t>ブッピン</t>
    </rPh>
    <rPh sb="5" eb="7">
      <t>トクベツ</t>
    </rPh>
    <rPh sb="7" eb="9">
      <t>カイケイ</t>
    </rPh>
    <phoneticPr fontId="2"/>
  </si>
  <si>
    <t>　〃（退職手当特別会計）</t>
    <rPh sb="3" eb="5">
      <t>タイショク</t>
    </rPh>
    <rPh sb="5" eb="7">
      <t>テアテ</t>
    </rPh>
    <rPh sb="7" eb="9">
      <t>トクベツ</t>
    </rPh>
    <rPh sb="9" eb="11">
      <t>カイケイ</t>
    </rPh>
    <phoneticPr fontId="2"/>
  </si>
  <si>
    <t>　〃（消防救急無線特別会計）</t>
    <rPh sb="3" eb="5">
      <t>ショウボウ</t>
    </rPh>
    <rPh sb="5" eb="7">
      <t>キュウキュウ</t>
    </rPh>
    <rPh sb="7" eb="9">
      <t>ムセン</t>
    </rPh>
    <rPh sb="9" eb="11">
      <t>トクベツ</t>
    </rPh>
    <rPh sb="11" eb="13">
      <t>カイケイ</t>
    </rPh>
    <phoneticPr fontId="2"/>
  </si>
  <si>
    <t>　〃（公平委員会特別会計）</t>
    <rPh sb="3" eb="5">
      <t>コウヘイ</t>
    </rPh>
    <rPh sb="5" eb="8">
      <t>イインカイ</t>
    </rPh>
    <rPh sb="8" eb="10">
      <t>トクベツ</t>
    </rPh>
    <rPh sb="10" eb="12">
      <t>カイケイ</t>
    </rPh>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</si>
  <si>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
  </si>
  <si>
    <t>　〃(滞納整理拡充事業特別会計)</t>
    <rPh sb="3" eb="5">
      <t>タイノウ</t>
    </rPh>
    <rPh sb="5" eb="7">
      <t>セイリ</t>
    </rPh>
    <rPh sb="7" eb="9">
      <t>カクジュウ</t>
    </rPh>
    <rPh sb="9" eb="11">
      <t>ジギョウ</t>
    </rPh>
    <rPh sb="11" eb="13">
      <t>トクベツ</t>
    </rPh>
    <rPh sb="13" eb="15">
      <t>カイケイ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</si>
  <si>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</si>
  <si>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　〃（後期高齢者医療特別会計）</t>
    <rPh sb="3" eb="5">
      <t>コウキ</t>
    </rPh>
    <rPh sb="5" eb="8">
      <t>コウレイシャ</t>
    </rPh>
    <rPh sb="8" eb="10">
      <t>イリョウ</t>
    </rPh>
    <rPh sb="10" eb="12">
      <t>トクベツ</t>
    </rPh>
    <rPh sb="12" eb="14">
      <t>カイケイ</t>
    </rPh>
    <phoneticPr fontId="2"/>
  </si>
  <si>
    <t>紀南社会福祉施設組合(一般会計）</t>
    <rPh sb="0" eb="2">
      <t>キナン</t>
    </rPh>
    <rPh sb="2" eb="4">
      <t>シャカイ</t>
    </rPh>
    <rPh sb="4" eb="6">
      <t>フクシ</t>
    </rPh>
    <rPh sb="6" eb="8">
      <t>シセツ</t>
    </rPh>
    <rPh sb="8" eb="10">
      <t>クミアイ</t>
    </rPh>
    <rPh sb="11" eb="13">
      <t>イッパン</t>
    </rPh>
    <rPh sb="13" eb="15">
      <t>カイケイ</t>
    </rPh>
    <phoneticPr fontId="2"/>
  </si>
  <si>
    <t>　〃(指定訪問介護特別会計）</t>
    <rPh sb="3" eb="5">
      <t>シテイ</t>
    </rPh>
    <rPh sb="5" eb="7">
      <t>ホウモン</t>
    </rPh>
    <rPh sb="7" eb="9">
      <t>カイゴ</t>
    </rPh>
    <rPh sb="9" eb="11">
      <t>トクベツ</t>
    </rPh>
    <rPh sb="11" eb="13">
      <t>カイケイ</t>
    </rPh>
    <phoneticPr fontId="2"/>
  </si>
  <si>
    <t>紀南特別養護老人ホーム組合(一般会計）</t>
    <rPh sb="0" eb="2">
      <t>キナン</t>
    </rPh>
    <rPh sb="2" eb="4">
      <t>トクベツ</t>
    </rPh>
    <rPh sb="4" eb="6">
      <t>ヨウゴ</t>
    </rPh>
    <rPh sb="6" eb="8">
      <t>ロウジン</t>
    </rPh>
    <rPh sb="11" eb="13">
      <t>クミアイ</t>
    </rPh>
    <rPh sb="14" eb="16">
      <t>イッパン</t>
    </rPh>
    <rPh sb="16" eb="18">
      <t>カイケイ</t>
    </rPh>
    <phoneticPr fontId="2"/>
  </si>
  <si>
    <t>　〃(地域密着型介護老人福祉事業特別会計）</t>
    <rPh sb="3" eb="5">
      <t>チイキ</t>
    </rPh>
    <rPh sb="5" eb="7">
      <t>ミッチャク</t>
    </rPh>
    <rPh sb="7" eb="8">
      <t>ガタ</t>
    </rPh>
    <rPh sb="8" eb="10">
      <t>カイゴ</t>
    </rPh>
    <rPh sb="10" eb="12">
      <t>ロウジン</t>
    </rPh>
    <rPh sb="12" eb="14">
      <t>フクシ</t>
    </rPh>
    <rPh sb="14" eb="16">
      <t>ジギョウ</t>
    </rPh>
    <rPh sb="16" eb="18">
      <t>トクベツ</t>
    </rPh>
    <rPh sb="18" eb="20">
      <t>カイケイ</t>
    </rPh>
    <phoneticPr fontId="2"/>
  </si>
  <si>
    <t>紀南介護保険広域連合(一般会計)</t>
    <rPh sb="0" eb="2">
      <t>キナン</t>
    </rPh>
    <rPh sb="2" eb="4">
      <t>カイゴ</t>
    </rPh>
    <rPh sb="4" eb="6">
      <t>ホケン</t>
    </rPh>
    <rPh sb="6" eb="8">
      <t>コウイキ</t>
    </rPh>
    <rPh sb="8" eb="10">
      <t>レンゴウ</t>
    </rPh>
    <rPh sb="11" eb="13">
      <t>イッパン</t>
    </rPh>
    <rPh sb="13" eb="15">
      <t>カイケイ</t>
    </rPh>
    <phoneticPr fontId="2"/>
  </si>
  <si>
    <t>　〃(介護保険事業特別会計）</t>
    <rPh sb="3" eb="5">
      <t>カイゴ</t>
    </rPh>
    <rPh sb="5" eb="7">
      <t>ホケン</t>
    </rPh>
    <rPh sb="7" eb="9">
      <t>ジギョウ</t>
    </rPh>
    <rPh sb="9" eb="11">
      <t>トクベツ</t>
    </rPh>
    <rPh sb="11" eb="13">
      <t>カイケイ</t>
    </rPh>
    <phoneticPr fontId="2"/>
  </si>
  <si>
    <t>紀南病院組合（紀南病院会計）</t>
    <rPh sb="0" eb="2">
      <t>キナン</t>
    </rPh>
    <rPh sb="2" eb="4">
      <t>ビョウイン</t>
    </rPh>
    <rPh sb="4" eb="6">
      <t>クミアイ</t>
    </rPh>
    <rPh sb="7" eb="9">
      <t>キナン</t>
    </rPh>
    <rPh sb="9" eb="11">
      <t>ビョウイン</t>
    </rPh>
    <rPh sb="11" eb="13">
      <t>カイケイ</t>
    </rPh>
    <phoneticPr fontId="2"/>
  </si>
  <si>
    <t>南牟婁清掃施設組合（一般会計）</t>
    <rPh sb="0" eb="3">
      <t>ミナミムロ</t>
    </rPh>
    <rPh sb="3" eb="5">
      <t>セイソウ</t>
    </rPh>
    <rPh sb="5" eb="7">
      <t>シセツ</t>
    </rPh>
    <rPh sb="7" eb="9">
      <t>クミアイ</t>
    </rPh>
    <rPh sb="10" eb="12">
      <t>イッパン</t>
    </rPh>
    <rPh sb="12" eb="14">
      <t>カイケイ</t>
    </rPh>
    <phoneticPr fontId="2"/>
  </si>
  <si>
    <t>東紀州環境施設組合</t>
    <rPh sb="0" eb="3">
      <t>ヒガシキシュウ</t>
    </rPh>
    <rPh sb="3" eb="7">
      <t>カンキョウシセツ</t>
    </rPh>
    <rPh sb="7" eb="9">
      <t>クミアイ</t>
    </rPh>
    <phoneticPr fontId="2"/>
  </si>
  <si>
    <t>地域振興基金</t>
    <rPh sb="0" eb="2">
      <t>チイキ</t>
    </rPh>
    <rPh sb="2" eb="4">
      <t>シンコウ</t>
    </rPh>
    <rPh sb="4" eb="6">
      <t>キキン</t>
    </rPh>
    <phoneticPr fontId="5"/>
  </si>
  <si>
    <t>水道基金</t>
    <rPh sb="0" eb="2">
      <t>スイドウ</t>
    </rPh>
    <rPh sb="2" eb="4">
      <t>キキン</t>
    </rPh>
    <phoneticPr fontId="5"/>
  </si>
  <si>
    <t>公共事業基金</t>
    <rPh sb="0" eb="2">
      <t>コウキョウ</t>
    </rPh>
    <rPh sb="2" eb="4">
      <t>ジギョウ</t>
    </rPh>
    <rPh sb="4" eb="6">
      <t>キキン</t>
    </rPh>
    <phoneticPr fontId="5"/>
  </si>
  <si>
    <t>災害対策基金</t>
    <rPh sb="0" eb="2">
      <t>サイガイ</t>
    </rPh>
    <rPh sb="2" eb="4">
      <t>タイサク</t>
    </rPh>
    <rPh sb="4" eb="6">
      <t>キキン</t>
    </rPh>
    <phoneticPr fontId="5"/>
  </si>
  <si>
    <t>水産振興基金</t>
    <rPh sb="0" eb="2">
      <t>スイサン</t>
    </rPh>
    <rPh sb="2" eb="4">
      <t>シンコウ</t>
    </rPh>
    <rPh sb="4" eb="6">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</si>
  <si>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</si>
  <si>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</si>
  <si>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</si>
  <si>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については、類似団体平均より高い水準となっている。令和2年度に個別施設計画を策定したので、今後は当該計画に基づいた施設の維持管理を適切に進めていき、数値の改善を図る。将来負担比率は類似団体平均より低い水準となっており、今後も基金の積み増しや町債発行の抑制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</si>
  <si>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</si>
  <si>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</si>
  <si>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</si>
  <si>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</si>
  <si>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</si>
  <si>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</si>
  <si>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類似団体平均より低い水準となっている。実質公債費比率は平均より高い水準となっているが、早期健全化比率を下回っている。今後も、基金への積み増しを行うなど、比率の増加を抑制できるよう健全な財政運営に努める。</t>
    <rPh sb="66" eb="68">
      <t>コンゴ</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</si>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</sst>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0" fontId="20" fillId="0" borderId="54" xfId="11" applyFont="1" applyBorder="1">
      <alignment vertical="center"/>
    </xf>
    <xf numFmtId="0" fontId="24" fillId="0" borderId="0" xfId="11" applyFont="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B612F3E-4A92-44CE-8D2D-3DFA89D7B6B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c:ext xmlns:c16="http://schemas.microsoft.com/office/drawing/2014/chart" uri="{C3380CC4-5D6E-409C-BE32-E72D297353CC}">
              <c16:uniqueId val="{00000000-A1C9-4B9B-A681-F469ACA9753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78048</c:v>
                </c:pt>
                <c:pt idx="1">
                  <c:v>140464</c:v>
                </c:pt>
                <c:pt idx="2">
                  <c:v>107701</c:v>
                </c:pt>
                <c:pt idx="3">
                  <c:v>103714</c:v>
                </c:pt>
                <c:pt idx="4">
                  <c:v>113376</c:v>
                </c:pt>
              </c:numCache>
            </c:numRef>
          </c:val>
          <c:smooth val="0"/>
          <c:extLst>
            <c:ext xmlns:c16="http://schemas.microsoft.com/office/drawing/2014/chart" uri="{C3380CC4-5D6E-409C-BE32-E72D297353CC}">
              <c16:uniqueId val="{00000001-A1C9-4B9B-A681-F469ACA9753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5.86</c:v>
                </c:pt>
                <c:pt idx="1">
                  <c:v>6.52</c:v>
                </c:pt>
                <c:pt idx="2">
                  <c:v>12.18</c:v>
                </c:pt>
                <c:pt idx="3">
                  <c:v>9.4600000000000009</c:v>
                </c:pt>
                <c:pt idx="4">
                  <c:v>14.06</c:v>
                </c:pt>
              </c:numCache>
            </c:numRef>
          </c:val>
          <c:extLst>
            <c:ext xmlns:c16="http://schemas.microsoft.com/office/drawing/2014/chart" uri="{C3380CC4-5D6E-409C-BE32-E72D297353CC}">
              <c16:uniqueId val="{00000000-2C7E-49FD-8C42-A03D7CB3B2C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53.63</c:v>
                </c:pt>
                <c:pt idx="1">
                  <c:v>51.53</c:v>
                </c:pt>
                <c:pt idx="2">
                  <c:v>50.39</c:v>
                </c:pt>
                <c:pt idx="3">
                  <c:v>50.48</c:v>
                </c:pt>
                <c:pt idx="4">
                  <c:v>50.01</c:v>
                </c:pt>
              </c:numCache>
            </c:numRef>
          </c:val>
          <c:extLst>
            <c:ext xmlns:c16="http://schemas.microsoft.com/office/drawing/2014/chart" uri="{C3380CC4-5D6E-409C-BE32-E72D297353CC}">
              <c16:uniqueId val="{00000001-2C7E-49FD-8C42-A03D7CB3B2C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-4.6100000000000003</c:v>
                </c:pt>
                <c:pt idx="1">
                  <c:v>-4.2699999999999996</c:v>
                </c:pt>
                <c:pt idx="2">
                  <c:v>0.57999999999999996</c:v>
                </c:pt>
                <c:pt idx="3">
                  <c:v>-5.75</c:v>
                </c:pt>
                <c:pt idx="4">
                  <c:v>1.73</c:v>
                </c:pt>
              </c:numCache>
            </c:numRef>
          </c:val>
          <c:smooth val="0"/>
          <c:extLst>
            <c:ext xmlns:c16="http://schemas.microsoft.com/office/drawing/2014/chart" uri="{C3380CC4-5D6E-409C-BE32-E72D297353CC}">
              <c16:uniqueId val="{00000002-2C7E-49FD-8C42-A03D7CB3B2C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0.81</c:v>
                </c:pt>
                <c:pt idx="2">
                  <c:v>#N/A</c:v>
                </c:pt>
                <c:pt idx="3">
                  <c:v>0.81</c:v>
                </c:pt>
                <c:pt idx="4">
                  <c:v>#N/A</c:v>
                </c:pt>
                <c:pt idx="5">
                  <c:v>0.82</c:v>
                </c:pt>
                <c:pt idx="6">
                  <c:v>#N/A</c:v>
                </c:pt>
                <c:pt idx="7">
                  <c:v>0.78</c:v>
                </c:pt>
                <c:pt idx="8">
                  <c:v>0</c:v>
                </c:pt>
                <c:pt idx="9">
                  <c:v>0</c:v>
                </c:pt>
              </c:numCache>
            </c:numRef>
          </c:val>
          <c:extLst>
            <c:ext xmlns:c16="http://schemas.microsoft.com/office/drawing/2014/chart" uri="{C3380CC4-5D6E-409C-BE32-E72D297353CC}">
              <c16:uniqueId val="{00000000-5D6B-402C-8CC5-53D5CF9A55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D6B-402C-8CC5-53D5CF9A554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D6B-402C-8CC5-53D5CF9A554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D6B-402C-8CC5-53D5CF9A5543}"/>
            </c:ext>
          </c:extLst>
        </c:ser>
        <c:ser>
          <c:idx val="4"/>
          <c:order val="4"/>
          <c:tx>
            <c:strRef>
              <c:f>データシート!$A$31</c:f>
              <c:strCache>
                <c:ptCount val="1"/>
                <c:pt idx="0">
                  <c:v>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0.27</c:v>
                </c:pt>
                <c:pt idx="2">
                  <c:v>#N/A</c:v>
                </c:pt>
                <c:pt idx="3">
                  <c:v>0.18</c:v>
                </c:pt>
                <c:pt idx="4">
                  <c:v>#N/A</c:v>
                </c:pt>
                <c:pt idx="5">
                  <c:v>0.22</c:v>
                </c:pt>
                <c:pt idx="6">
                  <c:v>#N/A</c:v>
                </c:pt>
                <c:pt idx="7">
                  <c:v>0.08</c:v>
                </c:pt>
                <c:pt idx="8">
                  <c:v>#N/A</c:v>
                </c:pt>
                <c:pt idx="9">
                  <c:v>0.06</c:v>
                </c:pt>
              </c:numCache>
            </c:numRef>
          </c:val>
          <c:extLst>
            <c:ext xmlns:c16="http://schemas.microsoft.com/office/drawing/2014/chart" uri="{C3380CC4-5D6E-409C-BE32-E72D297353CC}">
              <c16:uniqueId val="{00000004-5D6B-402C-8CC5-53D5CF9A5543}"/>
            </c:ext>
          </c:extLst>
        </c:ser>
        <c:ser>
          <c:idx val="5"/>
          <c:order val="5"/>
          <c:tx>
            <c:strRef>
              <c:f>データシート!$A$32</c:f>
              <c:strCache>
                <c:ptCount val="1"/>
                <c:pt idx="0">
                  <c:v>町営浄化槽整備推進事業特別会計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0.05</c:v>
                </c:pt>
                <c:pt idx="2">
                  <c:v>#N/A</c:v>
                </c:pt>
                <c:pt idx="3">
                  <c:v>0.2</c:v>
                </c:pt>
                <c:pt idx="4">
                  <c:v>#N/A</c:v>
                </c:pt>
                <c:pt idx="5">
                  <c:v>0.05</c:v>
                </c:pt>
                <c:pt idx="6">
                  <c:v>#N/A</c:v>
                </c:pt>
                <c:pt idx="7">
                  <c:v>0.12</c:v>
                </c:pt>
                <c:pt idx="8">
                  <c:v>#N/A</c:v>
                </c:pt>
                <c:pt idx="9">
                  <c:v>0.1</c:v>
                </c:pt>
              </c:numCache>
            </c:numRef>
          </c:val>
          <c:extLst>
            <c:ext xmlns:c16="http://schemas.microsoft.com/office/drawing/2014/chart" uri="{C3380CC4-5D6E-409C-BE32-E72D297353CC}">
              <c16:uniqueId val="{00000005-5D6B-402C-8CC5-53D5CF9A5543}"/>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0.03</c:v>
                </c:pt>
                <c:pt idx="2">
                  <c:v>#N/A</c:v>
                </c:pt>
                <c:pt idx="3">
                  <c:v>0.11</c:v>
                </c:pt>
                <c:pt idx="4">
                  <c:v>#N/A</c:v>
                </c:pt>
                <c:pt idx="5">
                  <c:v>0.03</c:v>
                </c:pt>
                <c:pt idx="6">
                  <c:v>#N/A</c:v>
                </c:pt>
                <c:pt idx="7">
                  <c:v>0</c:v>
                </c:pt>
                <c:pt idx="8">
                  <c:v>#N/A</c:v>
                </c:pt>
                <c:pt idx="9">
                  <c:v>0.12</c:v>
                </c:pt>
              </c:numCache>
            </c:numRef>
          </c:val>
          <c:extLst>
            <c:ext xmlns:c16="http://schemas.microsoft.com/office/drawing/2014/chart" uri="{C3380CC4-5D6E-409C-BE32-E72D297353CC}">
              <c16:uniqueId val="{00000006-5D6B-402C-8CC5-53D5CF9A554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1.46</c:v>
                </c:pt>
                <c:pt idx="2">
                  <c:v>#N/A</c:v>
                </c:pt>
                <c:pt idx="3">
                  <c:v>0.82</c:v>
                </c:pt>
                <c:pt idx="4">
                  <c:v>#N/A</c:v>
                </c:pt>
                <c:pt idx="5">
                  <c:v>0.73</c:v>
                </c:pt>
                <c:pt idx="6">
                  <c:v>#N/A</c:v>
                </c:pt>
                <c:pt idx="7">
                  <c:v>0.85</c:v>
                </c:pt>
                <c:pt idx="8">
                  <c:v>#N/A</c:v>
                </c:pt>
                <c:pt idx="9">
                  <c:v>0.5</c:v>
                </c:pt>
              </c:numCache>
            </c:numRef>
          </c:val>
          <c:extLst>
            <c:ext xmlns:c16="http://schemas.microsoft.com/office/drawing/2014/chart" uri="{C3380CC4-5D6E-409C-BE32-E72D297353CC}">
              <c16:uniqueId val="{00000007-5D6B-402C-8CC5-53D5CF9A5543}"/>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4.38</c:v>
                </c:pt>
                <c:pt idx="2">
                  <c:v>#N/A</c:v>
                </c:pt>
                <c:pt idx="3">
                  <c:v>4.67</c:v>
                </c:pt>
                <c:pt idx="4">
                  <c:v>#N/A</c:v>
                </c:pt>
                <c:pt idx="5">
                  <c:v>5.65</c:v>
                </c:pt>
                <c:pt idx="6">
                  <c:v>#N/A</c:v>
                </c:pt>
                <c:pt idx="7">
                  <c:v>6.11</c:v>
                </c:pt>
                <c:pt idx="8">
                  <c:v>#N/A</c:v>
                </c:pt>
                <c:pt idx="9">
                  <c:v>6.83</c:v>
                </c:pt>
              </c:numCache>
            </c:numRef>
          </c:val>
          <c:extLst>
            <c:ext xmlns:c16="http://schemas.microsoft.com/office/drawing/2014/chart" uri="{C3380CC4-5D6E-409C-BE32-E72D297353CC}">
              <c16:uniqueId val="{00000008-5D6B-402C-8CC5-53D5CF9A554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5.58</c:v>
                </c:pt>
                <c:pt idx="2">
                  <c:v>#N/A</c:v>
                </c:pt>
                <c:pt idx="3">
                  <c:v>6.33</c:v>
                </c:pt>
                <c:pt idx="4">
                  <c:v>#N/A</c:v>
                </c:pt>
                <c:pt idx="5">
                  <c:v>11.96</c:v>
                </c:pt>
                <c:pt idx="6">
                  <c:v>#N/A</c:v>
                </c:pt>
                <c:pt idx="7">
                  <c:v>9.3800000000000008</c:v>
                </c:pt>
                <c:pt idx="8">
                  <c:v>#N/A</c:v>
                </c:pt>
                <c:pt idx="9">
                  <c:v>14</c:v>
                </c:pt>
              </c:numCache>
            </c:numRef>
          </c:val>
          <c:extLst>
            <c:ext xmlns:c16="http://schemas.microsoft.com/office/drawing/2014/chart" uri="{C3380CC4-5D6E-409C-BE32-E72D297353CC}">
              <c16:uniqueId val="{00000009-5D6B-402C-8CC5-53D5CF9A554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631</c:v>
                </c:pt>
                <c:pt idx="5">
                  <c:v>645</c:v>
                </c:pt>
                <c:pt idx="8">
                  <c:v>638</c:v>
                </c:pt>
                <c:pt idx="11">
                  <c:v>649</c:v>
                </c:pt>
                <c:pt idx="14">
                  <c:v>660</c:v>
                </c:pt>
              </c:numCache>
            </c:numRef>
          </c:val>
          <c:extLst>
            <c:ext xmlns:c16="http://schemas.microsoft.com/office/drawing/2014/chart" uri="{C3380CC4-5D6E-409C-BE32-E72D297353CC}">
              <c16:uniqueId val="{00000000-AA31-4744-A36E-3047B46DBB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A31-4744-A36E-3047B46DBB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A31-4744-A36E-3047B46DBB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56</c:v>
                </c:pt>
                <c:pt idx="3">
                  <c:v>46</c:v>
                </c:pt>
                <c:pt idx="6">
                  <c:v>42</c:v>
                </c:pt>
                <c:pt idx="9">
                  <c:v>46</c:v>
                </c:pt>
                <c:pt idx="12">
                  <c:v>47</c:v>
                </c:pt>
              </c:numCache>
            </c:numRef>
          </c:val>
          <c:extLst>
            <c:ext xmlns:c16="http://schemas.microsoft.com/office/drawing/2014/chart" uri="{C3380CC4-5D6E-409C-BE32-E72D297353CC}">
              <c16:uniqueId val="{00000003-AA31-4744-A36E-3047B46DBB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19</c:v>
                </c:pt>
                <c:pt idx="3">
                  <c:v>14</c:v>
                </c:pt>
                <c:pt idx="6">
                  <c:v>22</c:v>
                </c:pt>
                <c:pt idx="9">
                  <c:v>21</c:v>
                </c:pt>
                <c:pt idx="12">
                  <c:v>16</c:v>
                </c:pt>
              </c:numCache>
            </c:numRef>
          </c:val>
          <c:extLst>
            <c:ext xmlns:c16="http://schemas.microsoft.com/office/drawing/2014/chart" uri="{C3380CC4-5D6E-409C-BE32-E72D297353CC}">
              <c16:uniqueId val="{00000004-AA31-4744-A36E-3047B46DBB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31-4744-A36E-3047B46DBB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A31-4744-A36E-3047B46DBB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812</c:v>
                </c:pt>
                <c:pt idx="3">
                  <c:v>842</c:v>
                </c:pt>
                <c:pt idx="6">
                  <c:v>881</c:v>
                </c:pt>
                <c:pt idx="9">
                  <c:v>920</c:v>
                </c:pt>
                <c:pt idx="12">
                  <c:v>1006</c:v>
                </c:pt>
              </c:numCache>
            </c:numRef>
          </c:val>
          <c:extLst>
            <c:ext xmlns:c16="http://schemas.microsoft.com/office/drawing/2014/chart" uri="{C3380CC4-5D6E-409C-BE32-E72D297353CC}">
              <c16:uniqueId val="{00000007-AA31-4744-A36E-3047B46DBBD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256</c:v>
                </c:pt>
                <c:pt idx="2">
                  <c:v>#N/A</c:v>
                </c:pt>
                <c:pt idx="3">
                  <c:v>#N/A</c:v>
                </c:pt>
                <c:pt idx="4">
                  <c:v>257</c:v>
                </c:pt>
                <c:pt idx="5">
                  <c:v>#N/A</c:v>
                </c:pt>
                <c:pt idx="6">
                  <c:v>#N/A</c:v>
                </c:pt>
                <c:pt idx="7">
                  <c:v>307</c:v>
                </c:pt>
                <c:pt idx="8">
                  <c:v>#N/A</c:v>
                </c:pt>
                <c:pt idx="9">
                  <c:v>#N/A</c:v>
                </c:pt>
                <c:pt idx="10">
                  <c:v>338</c:v>
                </c:pt>
                <c:pt idx="11">
                  <c:v>#N/A</c:v>
                </c:pt>
                <c:pt idx="12">
                  <c:v>#N/A</c:v>
                </c:pt>
                <c:pt idx="13">
                  <c:v>409</c:v>
                </c:pt>
                <c:pt idx="14">
                  <c:v>#N/A</c:v>
                </c:pt>
              </c:numCache>
            </c:numRef>
          </c:val>
          <c:smooth val="0"/>
          <c:extLst>
            <c:ext xmlns:c16="http://schemas.microsoft.com/office/drawing/2014/chart" uri="{C3380CC4-5D6E-409C-BE32-E72D297353CC}">
              <c16:uniqueId val="{00000008-AA31-4744-A36E-3047B46DBBD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6460</c:v>
                </c:pt>
                <c:pt idx="5">
                  <c:v>7021</c:v>
                </c:pt>
                <c:pt idx="8">
                  <c:v>7052</c:v>
                </c:pt>
                <c:pt idx="11">
                  <c:v>7400</c:v>
                </c:pt>
                <c:pt idx="14">
                  <c:v>7062</c:v>
                </c:pt>
              </c:numCache>
            </c:numRef>
          </c:val>
          <c:extLst>
            <c:ext xmlns:c16="http://schemas.microsoft.com/office/drawing/2014/chart" uri="{C3380CC4-5D6E-409C-BE32-E72D297353CC}">
              <c16:uniqueId val="{00000000-B1B2-4DC1-966B-730C373C19A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1B2-4DC1-966B-730C373C19A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2611</c:v>
                </c:pt>
                <c:pt idx="5">
                  <c:v>2554</c:v>
                </c:pt>
                <c:pt idx="8">
                  <c:v>2457</c:v>
                </c:pt>
                <c:pt idx="11">
                  <c:v>2784</c:v>
                </c:pt>
                <c:pt idx="14">
                  <c:v>2915</c:v>
                </c:pt>
              </c:numCache>
            </c:numRef>
          </c:val>
          <c:extLst>
            <c:ext xmlns:c16="http://schemas.microsoft.com/office/drawing/2014/chart" uri="{C3380CC4-5D6E-409C-BE32-E72D297353CC}">
              <c16:uniqueId val="{00000002-B1B2-4DC1-966B-730C373C19A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1B2-4DC1-966B-730C373C19A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1B2-4DC1-966B-730C373C19A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B2-4DC1-966B-730C373C19A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1083</c:v>
                </c:pt>
                <c:pt idx="3">
                  <c:v>1035</c:v>
                </c:pt>
                <c:pt idx="6">
                  <c:v>1026</c:v>
                </c:pt>
                <c:pt idx="9">
                  <c:v>1104</c:v>
                </c:pt>
                <c:pt idx="12">
                  <c:v>1019</c:v>
                </c:pt>
              </c:numCache>
            </c:numRef>
          </c:val>
          <c:extLst>
            <c:ext xmlns:c16="http://schemas.microsoft.com/office/drawing/2014/chart" uri="{C3380CC4-5D6E-409C-BE32-E72D297353CC}">
              <c16:uniqueId val="{00000006-B1B2-4DC1-966B-730C373C19A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540</c:v>
                </c:pt>
                <c:pt idx="3">
                  <c:v>513</c:v>
                </c:pt>
                <c:pt idx="6">
                  <c:v>519</c:v>
                </c:pt>
                <c:pt idx="9">
                  <c:v>506</c:v>
                </c:pt>
                <c:pt idx="12">
                  <c:v>476</c:v>
                </c:pt>
              </c:numCache>
            </c:numRef>
          </c:val>
          <c:extLst>
            <c:ext xmlns:c16="http://schemas.microsoft.com/office/drawing/2014/chart" uri="{C3380CC4-5D6E-409C-BE32-E72D297353CC}">
              <c16:uniqueId val="{00000007-B1B2-4DC1-966B-730C373C19A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248</c:v>
                </c:pt>
                <c:pt idx="3">
                  <c:v>224</c:v>
                </c:pt>
                <c:pt idx="6">
                  <c:v>244</c:v>
                </c:pt>
                <c:pt idx="9">
                  <c:v>240</c:v>
                </c:pt>
                <c:pt idx="12">
                  <c:v>232</c:v>
                </c:pt>
              </c:numCache>
            </c:numRef>
          </c:val>
          <c:extLst>
            <c:ext xmlns:c16="http://schemas.microsoft.com/office/drawing/2014/chart" uri="{C3380CC4-5D6E-409C-BE32-E72D297353CC}">
              <c16:uniqueId val="{00000008-B1B2-4DC1-966B-730C373C19A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1B2-4DC1-966B-730C373C19A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7989</c:v>
                </c:pt>
                <c:pt idx="3">
                  <c:v>8617</c:v>
                </c:pt>
                <c:pt idx="6">
                  <c:v>8632</c:v>
                </c:pt>
                <c:pt idx="9">
                  <c:v>8526</c:v>
                </c:pt>
                <c:pt idx="12">
                  <c:v>8455</c:v>
                </c:pt>
              </c:numCache>
            </c:numRef>
          </c:val>
          <c:extLst>
            <c:ext xmlns:c16="http://schemas.microsoft.com/office/drawing/2014/chart" uri="{C3380CC4-5D6E-409C-BE32-E72D297353CC}">
              <c16:uniqueId val="{0000000A-B1B2-4DC1-966B-730C373C19A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790</c:v>
                </c:pt>
                <c:pt idx="2">
                  <c:v>#N/A</c:v>
                </c:pt>
                <c:pt idx="3">
                  <c:v>#N/A</c:v>
                </c:pt>
                <c:pt idx="4">
                  <c:v>814</c:v>
                </c:pt>
                <c:pt idx="5">
                  <c:v>#N/A</c:v>
                </c:pt>
                <c:pt idx="6">
                  <c:v>#N/A</c:v>
                </c:pt>
                <c:pt idx="7">
                  <c:v>913</c:v>
                </c:pt>
                <c:pt idx="8">
                  <c:v>#N/A</c:v>
                </c:pt>
                <c:pt idx="9">
                  <c:v>#N/A</c:v>
                </c:pt>
                <c:pt idx="10">
                  <c:v>192</c:v>
                </c:pt>
                <c:pt idx="11">
                  <c:v>#N/A</c:v>
                </c:pt>
                <c:pt idx="12">
                  <c:v>#N/A</c:v>
                </c:pt>
                <c:pt idx="13">
                  <c:v>206</c:v>
                </c:pt>
                <c:pt idx="14">
                  <c:v>#N/A</c:v>
                </c:pt>
              </c:numCache>
            </c:numRef>
          </c:val>
          <c:smooth val="0"/>
          <c:extLst>
            <c:ext xmlns:c16="http://schemas.microsoft.com/office/drawing/2014/chart" uri="{C3380CC4-5D6E-409C-BE32-E72D297353CC}">
              <c16:uniqueId val="{0000000B-B1B2-4DC1-966B-730C373C19A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2011</c:v>
                </c:pt>
                <c:pt idx="1">
                  <c:v>2111</c:v>
                </c:pt>
                <c:pt idx="2">
                  <c:v>2211</c:v>
                </c:pt>
              </c:numCache>
            </c:numRef>
          </c:val>
          <c:extLst>
            <c:ext xmlns:c16="http://schemas.microsoft.com/office/drawing/2014/chart" uri="{C3380CC4-5D6E-409C-BE32-E72D297353CC}">
              <c16:uniqueId val="{00000000-A9BC-4DF5-A093-9C9D960834C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c:v>
                </c:pt>
                <c:pt idx="1">
                  <c:v>5</c:v>
                </c:pt>
                <c:pt idx="2">
                  <c:v>51</c:v>
                </c:pt>
              </c:numCache>
            </c:numRef>
          </c:val>
          <c:extLst>
            <c:ext xmlns:c16="http://schemas.microsoft.com/office/drawing/2014/chart" uri="{C3380CC4-5D6E-409C-BE32-E72D297353CC}">
              <c16:uniqueId val="{00000001-A9BC-4DF5-A093-9C9D960834C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1429</c:v>
                </c:pt>
                <c:pt idx="1">
                  <c:v>1625</c:v>
                </c:pt>
                <c:pt idx="2">
                  <c:v>1619</c:v>
                </c:pt>
              </c:numCache>
            </c:numRef>
          </c:val>
          <c:extLst>
            <c:ext xmlns:c16="http://schemas.microsoft.com/office/drawing/2014/chart" uri="{C3380CC4-5D6E-409C-BE32-E72D297353CC}">
              <c16:uniqueId val="{00000002-A9BC-4DF5-A093-9C9D960834C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{FAB7F6AF-FA8C-42DB-B15B-86136D6A06CC}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284-4EAB-AA08-5FA5C64FF6C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{D289EFDC-9123-4442-ADC2-D2674D670AE7}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84-4EAB-AA08-5FA5C64FF6C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{7E60EF55-88A0-4AEE-B4BE-543CC75936E1}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84-4EAB-AA08-5FA5C64FF6C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{93DB0C78-3D4D-40C7-A7C2-447D7E420828}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84-4EAB-AA08-5FA5C64FF6C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{5C966033-433C-435A-85BE-3AB8A686057C}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84-4EAB-AA08-5FA5C64FF6C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{E1D37ADC-07EB-41C6-BB88-BD94A6385F2A}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284-4EAB-AA08-5FA5C64FF6C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{A349F3F0-FC47-4B7A-9380-DF42FD2F9C82}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284-4EAB-AA08-5FA5C64FF6C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{C8B92D08-FF46-45B5-BCF6-786E024803CB}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284-4EAB-AA08-5FA5C64FF6C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{4E4D6329-D001-4FE9-9FA9-DB5971F362A9}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284-4EAB-AA08-5FA5C64FF6C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60.4</c:v>
                </c:pt>
                <c:pt idx="8">
                  <c:v>61.6</c:v>
                </c:pt>
                <c:pt idx="16">
                  <c:v>62.9</c:v>
                </c:pt>
                <c:pt idx="24">
                  <c:v>64.5</c:v>
                </c:pt>
                <c:pt idx="32">
                  <c:v>66</c:v>
                </c:pt>
              </c:numCache>
            </c:numRef>
          </c:xVal>
          <c:yVal>
            <c:numRef>
              <c:f>公会計指標分析・財政指標組合せ分析表!$BP$51:$DC$51</c:f>
              <c:numCache>
                <c:formatCode>#,##0.0;"▲ "#,##0.0</c:formatCode>
                <c:ptCount val="40"/>
                <c:pt idx="0">
                  <c:v>23.2</c:v>
                </c:pt>
                <c:pt idx="8">
                  <c:v>23.9</c:v>
                </c:pt>
                <c:pt idx="16">
                  <c:v>27.2</c:v>
                </c:pt>
                <c:pt idx="24">
                  <c:v>5.4</c:v>
                </c:pt>
                <c:pt idx="32">
                  <c:v>5.4</c:v>
                </c:pt>
              </c:numCache>
            </c:numRef>
          </c:yVal>
          <c:smooth val="0"/>
          <c:extLst>
            <c:ext xmlns:c16="http://schemas.microsoft.com/office/drawing/2014/chart" uri="{C3380CC4-5D6E-409C-BE32-E72D297353CC}">
              <c16:uniqueId val="{00000009-F284-4EAB-AA08-5FA5C64FF6C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{DD9B43CD-7C91-408B-AC1A-9446C62BED2E}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284-4EAB-AA08-5FA5C64FF6C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{BD472432-FB9B-4388-94C6-0C35FEDD2992}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84-4EAB-AA08-5FA5C64FF6C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{6C7D0A1A-AB8D-494F-A760-9E6F4FA8BD55}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84-4EAB-AA08-5FA5C64FF6C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{B588F022-44EB-4DB5-BE83-B63CF706313B}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84-4EAB-AA08-5FA5C64FF6C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{797F34E8-BA4C-4688-8A9C-0E8EB54E4FC0}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84-4EAB-AA08-5FA5C64FF6C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{E1071F50-CDD8-4D13-8647-91C824655470}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284-4EAB-AA08-5FA5C64FF6C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{EF1F0ED8-E655-4322-A787-EDB5C9740634}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284-4EAB-AA08-5FA5C64FF6C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{E0224CB0-5429-4490-9477-343D5C09E59E}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284-4EAB-AA08-5FA5C64FF6C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{9930ED2A-D448-4407-BC04-14CB03860F69}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284-4EAB-AA08-5FA5C64FF6C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c:v>
                </c:pt>
                <c:pt idx="16">
                  <c:v>61.2</c:v>
                </c:pt>
                <c:pt idx="24">
                  <c:v>62</c:v>
                </c:pt>
                <c:pt idx="32">
                  <c:v>62.9</c:v>
                </c:pt>
              </c:numCache>
            </c:numRef>
          </c:xVal>
          <c:yVal>
            <c:numRef>
              <c:f>公会計指標分析・財政指標組合せ分析表!$BP$55:$DC$55</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F284-4EAB-AA08-5FA5C64FF6C3}"/>
            </c:ext>
          </c:extLst>
        </c:ser>
        <c:dLbls>
          <c:showLegendKey val="0"/>
          <c:showVal val="1"/>
          <c:showCatName val="0"/>
          <c:showSerName val="0"/>
          <c:showPercent val="0"/>
          <c:showBubbleSize val="0"/>
        </c:dLbls>
        <c:axId val="46179840"/>
        <c:axId val="46181760"/>
      </c:scatterChart>
      <c:valAx>
        <c:axId val="46179840"/>
        <c:scaling>
          <c:orientation val="maxMin"/>
          <c:max val="67"/>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{FA66BD83-1AED-47F1-9948-B33D5F0C5210}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986-40FD-8161-D12524A57B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{F6DAE6FC-B421-4A0A-A3F5-495F556BFDB1}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86-40FD-8161-D12524A57B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{30A70212-176C-4405-BECB-638F8EC7FB4D}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86-40FD-8161-D12524A57B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{46A3FE49-6ABA-487B-BD4B-7AA0305DBE61}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86-40FD-8161-D12524A57B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{74EE0916-4D5C-4206-AC66-D8A93C016D9C}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86-40FD-8161-D12524A57B61}"/>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{FF650CAE-7732-4F7B-89C1-CCF2307A47A8}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986-40FD-8161-D12524A57B61}"/>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{99868F8F-FD03-4121-BAD9-B931BF207756}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986-40FD-8161-D12524A57B6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{AA799A22-54B5-44B5-AE7C-5EFC9482A4AB}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986-40FD-8161-D12524A57B6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{7D95CB02-E8D2-4A2D-A0E5-E5D0F524F289}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986-40FD-8161-D12524A57B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7.8</c:v>
                </c:pt>
                <c:pt idx="16">
                  <c:v>8</c:v>
                </c:pt>
                <c:pt idx="24">
                  <c:v>8.6999999999999993</c:v>
                </c:pt>
                <c:pt idx="32">
                  <c:v>9.8000000000000007</c:v>
                </c:pt>
              </c:numCache>
            </c:numRef>
          </c:xVal>
          <c:yVal>
            <c:numRef>
              <c:f>公会計指標分析・財政指標組合せ分析表!$BP$73:$DC$73</c:f>
              <c:numCache>
                <c:formatCode>#,##0.0;"▲ "#,##0.0</c:formatCode>
                <c:ptCount val="40"/>
                <c:pt idx="0">
                  <c:v>23.2</c:v>
                </c:pt>
                <c:pt idx="8">
                  <c:v>23.9</c:v>
                </c:pt>
                <c:pt idx="16">
                  <c:v>27.2</c:v>
                </c:pt>
                <c:pt idx="24">
                  <c:v>5.4</c:v>
                </c:pt>
                <c:pt idx="32">
                  <c:v>5.4</c:v>
                </c:pt>
              </c:numCache>
            </c:numRef>
          </c:yVal>
          <c:smooth val="0"/>
          <c:extLst>
            <c:ext xmlns:c16="http://schemas.microsoft.com/office/drawing/2014/chart" uri="{C3380CC4-5D6E-409C-BE32-E72D297353CC}">
              <c16:uniqueId val="{00000009-A986-40FD-8161-D12524A57B6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{25BA1BAB-A155-4DCA-8FA9-0382C38C2839}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986-40FD-8161-D12524A57B6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{F4C97CA3-B626-4400-A1F7-D761B9FB0EF5}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86-40FD-8161-D12524A57B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{1BC6795E-BA4D-41E3-8F74-0C1CC338F78C}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86-40FD-8161-D12524A57B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{10336A8A-4EF8-49DF-AD79-071B1C2F91B4}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86-40FD-8161-D12524A57B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{93A848A6-3566-4F27-AB68-0A2E3C234F1D}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86-40FD-8161-D12524A57B6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{263E2503-3B95-4A09-9F32-08677E4CF940}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986-40FD-8161-D12524A57B6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{142BB1E6-3E28-48E3-8DAF-000C89548BC1}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986-40FD-8161-D12524A57B6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{6187107B-A56A-4812-AD5E-71267C44BDCE}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986-40FD-8161-D12524A57B6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{9835108D-A994-489C-AC96-4D1BD81841C1}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986-40FD-8161-D12524A57B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7.8</c:v>
                </c:pt>
                <c:pt idx="16">
                  <c:v>7.9</c:v>
                </c:pt>
                <c:pt idx="24">
                  <c:v>7.9</c:v>
                </c:pt>
                <c:pt idx="32">
                  <c:v>8</c:v>
                </c:pt>
              </c:numCache>
            </c:numRef>
          </c:xVal>
          <c:yVal>
            <c:numRef>
              <c:f>公会計指標分析・財政指標組合せ分析表!$BP$77:$DC$77</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A986-40FD-8161-D12524A57B61}"/>
            </c:ext>
          </c:extLst>
        </c:ser>
        <c:dLbls>
          <c:showLegendKey val="0"/>
          <c:showVal val="1"/>
          <c:showCatName val="0"/>
          <c:showSerName val="0"/>
          <c:showPercent val="0"/>
          <c:showBubbleSize val="0"/>
        </c:dLbls>
        <c:axId val="84219776"/>
        <c:axId val="84234240"/>
      </c:scatterChart>
      <c:valAx>
        <c:axId val="84219776"/>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年度に借り入れた大規模事業の</a:t>
          </a:r>
          <a:r>
            <a:rPr kumimoji="1" lang="ja-JP" altLang="ja-JP" sz="1100" b="0" i="0" baseline="0">
              <a:solidFill>
                <a:schemeClr val="dk1"/>
              </a:solidFill>
              <a:effectLst/>
              <a:latin typeface="+mn-lt"/>
              <a:ea typeface="+mn-ea"/>
              <a:cs typeface="+mn-cs"/>
            </a:rPr>
            <a:t>元</a:t>
          </a:r>
          <a:r>
            <a:rPr kumimoji="1" lang="ja-JP" altLang="en-US" sz="1100" b="0" i="0" baseline="0">
              <a:solidFill>
                <a:schemeClr val="dk1"/>
              </a:solidFill>
              <a:effectLst/>
              <a:latin typeface="+mn-lt"/>
              <a:ea typeface="+mn-ea"/>
              <a:cs typeface="+mn-cs"/>
            </a:rPr>
            <a:t>金</a:t>
          </a:r>
          <a:r>
            <a:rPr kumimoji="1" lang="ja-JP" altLang="ja-JP" sz="1100" b="0" i="0" baseline="0">
              <a:solidFill>
                <a:schemeClr val="dk1"/>
              </a:solidFill>
              <a:effectLst/>
              <a:latin typeface="+mn-lt"/>
              <a:ea typeface="+mn-ea"/>
              <a:cs typeface="+mn-cs"/>
            </a:rPr>
            <a:t>償還</a:t>
          </a:r>
          <a:r>
            <a:rPr kumimoji="1" lang="ja-JP" altLang="en-US" sz="1100" b="0" i="0" baseline="0">
              <a:solidFill>
                <a:schemeClr val="dk1"/>
              </a:solidFill>
              <a:effectLst/>
              <a:latin typeface="+mn-lt"/>
              <a:ea typeface="+mn-ea"/>
              <a:cs typeface="+mn-cs"/>
            </a:rPr>
            <a:t>が始まり、元利償還金が増額している。ただし、令和</a:t>
          </a:r>
          <a:r>
            <a:rPr kumimoji="1" lang="en-US" altLang="ja-JP" sz="1100" b="0" i="0" baseline="0">
              <a:solidFill>
                <a:schemeClr val="dk1"/>
              </a:solidFill>
              <a:effectLst/>
              <a:latin typeface="+mn-lt"/>
              <a:ea typeface="+mn-ea"/>
              <a:cs typeface="+mn-cs"/>
            </a:rPr>
            <a:t>4</a:t>
          </a:r>
          <a:r>
            <a:rPr kumimoji="1" lang="ja-JP" altLang="en-US" sz="1100" b="0" i="0" baseline="0">
              <a:solidFill>
                <a:schemeClr val="dk1"/>
              </a:solidFill>
              <a:effectLst/>
              <a:latin typeface="+mn-lt"/>
              <a:ea typeface="+mn-ea"/>
              <a:cs typeface="+mn-cs"/>
            </a:rPr>
            <a:t>年度をピークに元利償還金は減額する見込みである。</a:t>
          </a:r>
          <a:r>
            <a:rPr kumimoji="1" lang="ja-JP" altLang="ja-JP" sz="1100" b="0" i="0" baseline="0">
              <a:solidFill>
                <a:schemeClr val="dk1"/>
              </a:solidFill>
              <a:effectLst/>
              <a:latin typeface="+mn-lt"/>
              <a:ea typeface="+mn-ea"/>
              <a:cs typeface="+mn-cs"/>
            </a:rPr>
            <a:t>今後</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、事業計画の見直し等により新規発行地方債をできるだけ抑制するなど、適正な地方債管理に取り組むことで、実質公債費比率の改善に努める。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満期一括償還地方債の起債は無し</a:t>
          </a:r>
          <a:r>
            <a:rPr kumimoji="1" lang="ja-JP" altLang="en-US" sz="1100" b="0" i="0" baseline="0">
              <a:solidFill>
                <a:schemeClr val="dk1"/>
              </a:solidFill>
              <a:effectLst/>
              <a:latin typeface="+mn-lt"/>
              <a:ea typeface="+mn-ea"/>
              <a:cs typeface="+mn-cs"/>
            </a:rPr>
            <a:t>。</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一般会計等に係る地方債の現在高においては、公債費の増や借入の減により、減少している。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　また、財政調整基金の積立などにより、充当可能基金も増加している。</a:t>
          </a:r>
          <a:r>
            <a:rPr kumimoji="1" lang="ja-JP" altLang="ja-JP" sz="1100" b="0" i="0" baseline="0">
              <a:solidFill>
                <a:schemeClr val="dk1"/>
              </a:solidFill>
              <a:effectLst/>
              <a:latin typeface="+mn-lt"/>
              <a:ea typeface="+mn-ea"/>
              <a:cs typeface="+mn-cs"/>
            </a:rPr>
            <a:t>今後も、充当可能基金への積極的な積立てを行うなど、比率の改善に努める。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三重県紀宝町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mn-lt"/>
              <a:ea typeface="+mn-ea"/>
              <a:cs typeface="+mn-cs"/>
            </a:rPr>
            <a:t>主に財政調整基金の積立てにより、令和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年度末は基金全体として</a:t>
          </a:r>
          <a:r>
            <a:rPr kumimoji="1" lang="en-US" altLang="ja-JP" sz="1100" b="0" i="0" baseline="0">
              <a:solidFill>
                <a:schemeClr val="dk1"/>
              </a:solidFill>
              <a:effectLst/>
              <a:latin typeface="+mn-lt"/>
              <a:ea typeface="+mn-ea"/>
              <a:cs typeface="+mn-cs"/>
            </a:rPr>
            <a:t>1</a:t>
          </a:r>
          <a:r>
            <a:rPr kumimoji="1" lang="ja-JP" altLang="en-US" sz="1100" b="0" i="0" baseline="0">
              <a:solidFill>
                <a:schemeClr val="dk1"/>
              </a:solidFill>
              <a:effectLst/>
              <a:latin typeface="+mn-lt"/>
              <a:ea typeface="+mn-ea"/>
              <a:cs typeface="+mn-cs"/>
            </a:rPr>
            <a:t>億</a:t>
          </a:r>
          <a:r>
            <a:rPr kumimoji="1" lang="ja-JP" altLang="ja-JP" sz="1100" b="0" i="0" baseline="0">
              <a:solidFill>
                <a:schemeClr val="dk1"/>
              </a:solidFill>
              <a:effectLst/>
              <a:latin typeface="+mn-lt"/>
              <a:ea typeface="+mn-ea"/>
              <a:cs typeface="+mn-cs"/>
            </a:rPr>
            <a:t>円増額している。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社会保障費、公債費などの増加や特定目的基金に係る事業の推進などにより、基金全体</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減額していく見込みである。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mn-lt"/>
              <a:ea typeface="+mn-ea"/>
              <a:cs typeface="+mn-cs"/>
            </a:rPr>
            <a:t>地域振興基金：地域における住民の連帯の強化及び旧町村内での地域振興に資するため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水道基金：水道施設に係る建設改良事業の財源に充てるため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公共事業基金：本町内における公共事業に伴う公共補償金をもって施行する公共事業に関する事務を円滑かつ効率的に行うため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災害対策基金：災害の予防、応急対策及び復旧等に要する財源に充てるため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水産振興基金：水産業の振興に要する経費の財源に充てるため</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mn-lt"/>
              <a:ea typeface="+mn-ea"/>
              <a:cs typeface="+mn-cs"/>
            </a:rPr>
            <a:t>今後</a:t>
          </a:r>
          <a:r>
            <a:rPr kumimoji="1" lang="ja-JP" altLang="en-US" sz="1100" b="0" i="0" baseline="0">
              <a:solidFill>
                <a:schemeClr val="dk1"/>
              </a:solidFill>
              <a:effectLst/>
              <a:latin typeface="+mn-lt"/>
              <a:ea typeface="+mn-ea"/>
              <a:cs typeface="+mn-cs"/>
            </a:rPr>
            <a:t>公共事業基金や災害対策基金に係る事業の推進により、</a:t>
          </a:r>
          <a:r>
            <a:rPr kumimoji="1" lang="en-US" altLang="ja-JP" sz="1100" b="0" i="0" baseline="0">
              <a:solidFill>
                <a:schemeClr val="dk1"/>
              </a:solidFill>
              <a:effectLst/>
              <a:latin typeface="+mn-lt"/>
              <a:ea typeface="+mn-ea"/>
              <a:cs typeface="+mn-cs"/>
            </a:rPr>
            <a:t>6</a:t>
          </a:r>
          <a:r>
            <a:rPr kumimoji="1" lang="ja-JP" altLang="en-US" sz="1100" b="0" i="0" baseline="0">
              <a:solidFill>
                <a:schemeClr val="dk1"/>
              </a:solidFill>
              <a:effectLst/>
              <a:latin typeface="+mn-lt"/>
              <a:ea typeface="+mn-ea"/>
              <a:cs typeface="+mn-cs"/>
            </a:rPr>
            <a:t>百万円減額した。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mn-lt"/>
              <a:ea typeface="+mn-ea"/>
              <a:cs typeface="+mn-cs"/>
            </a:rPr>
            <a:t>今後は大きな積立ての予定がないため、基金に係る事業の推進により、減額していく見込みである。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mn-lt"/>
              <a:ea typeface="+mn-ea"/>
              <a:cs typeface="+mn-cs"/>
            </a:rPr>
            <a:t>新型コロナウイルス感染症による事業費減により、令和</a:t>
          </a:r>
          <a:r>
            <a:rPr kumimoji="1" lang="en-US" altLang="ja-JP" sz="1100" b="0" i="0" baseline="0">
              <a:solidFill>
                <a:schemeClr val="dk1"/>
              </a:solidFill>
              <a:effectLst/>
              <a:latin typeface="+mn-lt"/>
              <a:ea typeface="+mn-ea"/>
              <a:cs typeface="+mn-cs"/>
            </a:rPr>
            <a:t>3</a:t>
          </a:r>
          <a:r>
            <a:rPr kumimoji="1" lang="ja-JP" altLang="en-US" sz="1100" b="0" i="0" baseline="0">
              <a:solidFill>
                <a:schemeClr val="dk1"/>
              </a:solidFill>
              <a:effectLst/>
              <a:latin typeface="+mn-lt"/>
              <a:ea typeface="+mn-ea"/>
              <a:cs typeface="+mn-cs"/>
            </a:rPr>
            <a:t>年度は積み立てることができた。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mn-lt"/>
              <a:ea typeface="+mn-ea"/>
              <a:cs typeface="+mn-cs"/>
            </a:rPr>
            <a:t>社会保障費、公債費などの増加により、財政調整基金は減額していく見込みである。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mn-lt"/>
              <a:ea typeface="+mn-ea"/>
              <a:cs typeface="+mn-cs"/>
            </a:rPr>
            <a:t>普通交付税追加交付分に係る一部積立により増額した。</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100" b="0" i="0" u="none" strike="noStrike" baseline="0">
              <a:solidFill>
                <a:schemeClr val="dk1"/>
              </a:solidFill>
              <a:latin typeface="+mn-lt"/>
              <a:ea typeface="+mn-ea"/>
              <a:cs typeface="+mn-cs"/>
            </a:rPr>
            <a:t>今回積立てた基金を、計画的に取崩していく予定である。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ABEBE70-03EF-4217-B5A5-70F862AD6C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892ABE9-4A5D-41D3-BD90-67E98EFB34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EAC6B86-FA2A-4272-980C-4B9C29623E0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5A738A3-D1C4-45B8-A370-E32C86FF209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65357F3-8122-4B1C-A128-399A2128085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CE42AD9-4036-4C4E-A6A3-A1AF683997C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8C9B2C9-9B29-4309-925B-0AEC1DB1955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9BD5FD25-CB09-48DA-A8CA-86CDB991357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71976571-1E6C-40E0-BEF7-D508257CC3D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41B5394-E43E-4484-ACC0-6CC16FC4057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D213398-227B-41DD-B3B1-5A84ED00FCD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9F41490-BB1B-44CC-85E8-D1A86B9A76F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10,585
10,490
79.62
7,739,642
7,098,057
621,809
4,421,050
8,455,156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23002DE-7A7D-4027-8F67-FCFA847BCB1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892D33D-9B7B-454C-AA1B-44B6192F6E0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246DAB9-8701-4160-8842-ACC55E730FB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CB624AF-1342-4AA6-8745-ACA944404ED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E73C307-0AA2-4DB8-97DA-C4A533C7CD5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D8472E3-1C28-4BE1-B1E9-328AC50C382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1556CD8-C2BD-453F-9150-7E3B9F61C50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FC62B46-7BE6-455A-967A-569AAA38655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F32E277-67FA-477A-9D89-61FA6CCB2D5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11F70AD-43F6-436F-8530-3EE199D93AD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113ADF6-F2E0-413C-B709-696953E2DF0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02DBF23-B611-490D-BC38-EF065FE4C49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2572F7E-CFA7-4E57-8144-534027C8CC7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BB65AD92-3971-44A8-ADBD-8B4981EBE64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98301F8-2F52-47D3-8481-89927EBDF16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8936D6E-2837-4BF8-93C7-ED416205B40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7C979FF-259F-4A21-A570-62073F6A906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6739056E-AEBE-4291-8A0E-3E34AFC8544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ACE23C72-7655-47DE-ACFD-51AF4A5CBC9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B7091832-7189-4F4C-B341-9ABFE2E967F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933718F8-AB85-4B44-85C6-5B29E944D44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620150F9-F327-4E79-868D-097AC477CDE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99D026A-4A06-452C-B54B-9175A631DE9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8677F310-17DA-4C2F-A021-45D74E7D198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105C04FA-8516-4780-A192-C08FC844056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7E1A7407-E849-4888-9FA0-F992C2ED793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C506A4BC-D59E-404C-9D45-9C030F9D90B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D559A71E-A176-412B-A1F4-7C9B2B59787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9677E2F-40D4-4134-9674-5FA0DC23778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0F08C79-5F54-4905-94B0-F47AF19CEE8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41E18486-62F4-46D6-9320-5AB00842D9B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BB5E77C-87D4-4D14-B15A-F53F0194655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D9347FD8-94D1-42A1-A9D9-B5C5C890228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8CA9EBD0-E236-4C8A-963B-CC4672EDAC5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855E35DC-34C6-4C17-9D17-2230C8F9BF1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有形固定資産減価償却率は類似団体平均より若干高い数値となっているが、令和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年度に個別施設計画を策定したので、今後は当該計画に基づいた施設の維持管理を適切に進めていき、数値の改善を図る。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A43A46FC-0429-44ED-868B-FEF0448C625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F7C65A6F-7161-4ED4-B234-01631C8D19E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89EA1B2A-FAEF-4119-A6A9-36FE4A3E691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BC38D6E2-36A9-4741-A815-8800793A98E1}"/>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97F84CAA-4E5C-4A6B-BB4F-7288815EC787}"/>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AFE4873A-8180-437A-A9DE-C4B94FC2CB24}"/>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2822F06D-8F80-4BA1-A20A-F50A6E02A216}"/>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8F58E94A-5E0A-48BE-BA49-40FE8BA4B3FB}"/>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F4FC1F1C-1F0F-4687-B57D-F148EB31F5B4}"/>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4FCA7179-2B59-4118-B226-520277A47E98}"/>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A708037C-A8FB-4582-AE3D-10A22FF2B304}"/>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39A21FED-6905-4042-9B62-634458FE3CE8}"/>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B92CB357-5E19-429E-B586-6724E55BDA48}"/>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4564F889-F43D-44FA-AF8E-28A6A9301763}"/>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ECD85F9-7748-4047-B898-1F468D89580C}"/>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B87571EA-A7BF-498B-9973-AAC94B9E128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D5932B3D-46FD-4D81-AE68-5EFC78CB108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1B8D0958-6929-4A3F-8E8D-579AA8D3842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67" name="直線コネクタ 66">
          <a:extLst>
            <a:ext uri="{FF2B5EF4-FFF2-40B4-BE49-F238E27FC236}">
              <a16:creationId xmlns:a16="http://schemas.microsoft.com/office/drawing/2014/main" id="{6563B5FE-2EB0-4EEF-9A79-33A93970D45F}"/>
            </a:ext>
          </a:extLst>
        </xdr:cNvPr>
        <xdr:cNvCxnSpPr/>
      </xdr:nvCxnSpPr>
      <xdr:spPr>
        <a:xfrm flipV="1">
          <a:off x="4760595" y="5181237"/>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68" name="有形固定資産減価償却率最小値テキスト">
          <a:extLst>
            <a:ext uri="{FF2B5EF4-FFF2-40B4-BE49-F238E27FC236}">
              <a16:creationId xmlns:a16="http://schemas.microsoft.com/office/drawing/2014/main" id="{A9494E02-EB36-4BAA-A95F-C05D9AC77297}"/>
            </a:ext>
          </a:extLst>
        </xdr:cNvPr>
        <xdr:cNvSpPr txBox="1"/>
      </xdr:nvSpPr>
      <xdr:spPr>
        <a:xfrm>
          <a:off x="4813300" y="665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69" name="直線コネクタ 68">
          <a:extLst>
            <a:ext uri="{FF2B5EF4-FFF2-40B4-BE49-F238E27FC236}">
              <a16:creationId xmlns:a16="http://schemas.microsoft.com/office/drawing/2014/main" id="{8B3FAD13-6794-403D-B79A-F69E7B25BC29}"/>
            </a:ext>
          </a:extLst>
        </xdr:cNvPr>
        <xdr:cNvCxnSpPr/>
      </xdr:nvCxnSpPr>
      <xdr:spPr>
        <a:xfrm>
          <a:off x="4673600" y="664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70" name="有形固定資産減価償却率最大値テキスト">
          <a:extLst>
            <a:ext uri="{FF2B5EF4-FFF2-40B4-BE49-F238E27FC236}">
              <a16:creationId xmlns:a16="http://schemas.microsoft.com/office/drawing/2014/main" id="{92D559CA-1301-4C96-9A3F-7C26FA7A6DF9}"/>
            </a:ext>
          </a:extLst>
        </xdr:cNvPr>
        <xdr:cNvSpPr txBox="1"/>
      </xdr:nvSpPr>
      <xdr:spPr>
        <a:xfrm>
          <a:off x="4813300" y="495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71" name="直線コネクタ 70">
          <a:extLst>
            <a:ext uri="{FF2B5EF4-FFF2-40B4-BE49-F238E27FC236}">
              <a16:creationId xmlns:a16="http://schemas.microsoft.com/office/drawing/2014/main" id="{72E168F6-A1F4-4F06-9BC7-C928FB362AE0}"/>
            </a:ext>
          </a:extLst>
        </xdr:cNvPr>
        <xdr:cNvCxnSpPr/>
      </xdr:nvCxnSpPr>
      <xdr:spPr>
        <a:xfrm>
          <a:off x="4673600" y="5181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24782</xdr:rowOff>
    </xdr:from>
    <xdr:ext cx="405111" cy="259045"/>
    <xdr:sp macro="" textlink="">
      <xdr:nvSpPr>
        <xdr:cNvPr id="72" name="有形固定資産減価償却率平均値テキスト">
          <a:extLst>
            <a:ext uri="{FF2B5EF4-FFF2-40B4-BE49-F238E27FC236}">
              <a16:creationId xmlns:a16="http://schemas.microsoft.com/office/drawing/2014/main" id="{35096CF1-B585-4063-B8E2-1EE38B46CF7B}"/>
            </a:ext>
          </a:extLst>
        </xdr:cNvPr>
        <xdr:cNvSpPr txBox="1"/>
      </xdr:nvSpPr>
      <xdr:spPr>
        <a:xfrm>
          <a:off x="4813300" y="5768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73" name="フローチャート: 判断 72">
          <a:extLst>
            <a:ext uri="{FF2B5EF4-FFF2-40B4-BE49-F238E27FC236}">
              <a16:creationId xmlns:a16="http://schemas.microsoft.com/office/drawing/2014/main" id="{CE3905C5-738A-45D1-9CDF-DFF5306A3C20}"/>
            </a:ext>
          </a:extLst>
        </xdr:cNvPr>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74" name="フローチャート: 判断 73">
          <a:extLst>
            <a:ext uri="{FF2B5EF4-FFF2-40B4-BE49-F238E27FC236}">
              <a16:creationId xmlns:a16="http://schemas.microsoft.com/office/drawing/2014/main" id="{03CEDBAB-A7AF-4674-9F68-9B9DD54D1D47}"/>
            </a:ext>
          </a:extLst>
        </xdr:cNvPr>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120922</xdr:rowOff>
    </xdr:from>
    <xdr:to>
      <xdr:col>15</xdr:col>
      <xdr:colOff>187325</xdr:colOff>
      <xdr:row>30</xdr:row>
      <xdr:rowOff>51072</xdr:rowOff>
    </xdr:to>
    <xdr:sp macro="" textlink="">
      <xdr:nvSpPr>
        <xdr:cNvPr id="75" name="フローチャート: 判断 74">
          <a:extLst>
            <a:ext uri="{FF2B5EF4-FFF2-40B4-BE49-F238E27FC236}">
              <a16:creationId xmlns:a16="http://schemas.microsoft.com/office/drawing/2014/main" id="{FD5C8F63-79D0-4EA0-8108-EE88776AFC12}"/>
            </a:ext>
          </a:extLst>
        </xdr:cNvPr>
        <xdr:cNvSpPr/>
      </xdr:nvSpPr>
      <xdr:spPr>
        <a:xfrm>
          <a:off x="3238500" y="586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83911</xdr:rowOff>
    </xdr:from>
    <xdr:to>
      <xdr:col>11</xdr:col>
      <xdr:colOff>187325</xdr:colOff>
      <xdr:row>30</xdr:row>
      <xdr:rowOff>14061</xdr:rowOff>
    </xdr:to>
    <xdr:sp macro="" textlink="">
      <xdr:nvSpPr>
        <xdr:cNvPr id="76" name="フローチャート: 判断 75">
          <a:extLst>
            <a:ext uri="{FF2B5EF4-FFF2-40B4-BE49-F238E27FC236}">
              <a16:creationId xmlns:a16="http://schemas.microsoft.com/office/drawing/2014/main" id="{AF1BF2DD-F0C2-4CF3-B9C7-A5716FE7ADA3}"/>
            </a:ext>
          </a:extLst>
        </xdr:cNvPr>
        <xdr:cNvSpPr/>
      </xdr:nvSpPr>
      <xdr:spPr>
        <a:xfrm>
          <a:off x="2476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65405</xdr:rowOff>
    </xdr:from>
    <xdr:to>
      <xdr:col>7</xdr:col>
      <xdr:colOff>187325</xdr:colOff>
      <xdr:row>29</xdr:row>
      <xdr:rowOff>167005</xdr:rowOff>
    </xdr:to>
    <xdr:sp macro="" textlink="">
      <xdr:nvSpPr>
        <xdr:cNvPr id="77" name="フローチャート: 判断 76">
          <a:extLst>
            <a:ext uri="{FF2B5EF4-FFF2-40B4-BE49-F238E27FC236}">
              <a16:creationId xmlns:a16="http://schemas.microsoft.com/office/drawing/2014/main" id="{1E2D8B8B-C0B7-4201-A0C7-986BB930FB43}"/>
            </a:ext>
          </a:extLst>
        </xdr:cNvPr>
        <xdr:cNvSpPr/>
      </xdr:nvSpPr>
      <xdr:spPr>
        <a:xfrm>
          <a:off x="1714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5339EAE-CFD4-428A-BFED-2BD2FFEF8F4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D00D0BA1-7D43-400B-BEB3-ED4AEDAA010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229D65EC-1377-4209-80CF-88E68CD29AD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91796282-5C30-4F84-9CAC-33055F9BA1D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E1909A56-B41F-4168-BFEF-492D76B77DD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97518</xdr:rowOff>
    </xdr:from>
    <xdr:to>
      <xdr:col>23</xdr:col>
      <xdr:colOff>136525</xdr:colOff>
      <xdr:row>31</xdr:row>
      <xdr:rowOff>27668</xdr:rowOff>
    </xdr:to>
    <xdr:sp macro="" textlink="">
      <xdr:nvSpPr>
        <xdr:cNvPr id="83" name="楕円 82">
          <a:extLst>
            <a:ext uri="{FF2B5EF4-FFF2-40B4-BE49-F238E27FC236}">
              <a16:creationId xmlns:a16="http://schemas.microsoft.com/office/drawing/2014/main" id="{93BD4FB9-0D71-4415-8250-642132727CF3}"/>
            </a:ext>
          </a:extLst>
        </xdr:cNvPr>
        <xdr:cNvSpPr/>
      </xdr:nvSpPr>
      <xdr:spPr>
        <a:xfrm>
          <a:off x="4711700" y="60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75945</xdr:rowOff>
    </xdr:from>
    <xdr:ext cx="405111" cy="259045"/>
    <xdr:sp macro="" textlink="">
      <xdr:nvSpPr>
        <xdr:cNvPr id="84" name="有形固定資産減価償却率該当値テキスト">
          <a:extLst>
            <a:ext uri="{FF2B5EF4-FFF2-40B4-BE49-F238E27FC236}">
              <a16:creationId xmlns:a16="http://schemas.microsoft.com/office/drawing/2014/main" id="{5F55209C-EA5E-440E-8A27-262FD9829A57}"/>
            </a:ext>
          </a:extLst>
        </xdr:cNvPr>
        <xdr:cNvSpPr txBox="1"/>
      </xdr:nvSpPr>
      <xdr:spPr>
        <a:xfrm>
          <a:off x="4813300" y="5990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51253</xdr:rowOff>
    </xdr:from>
    <xdr:to>
      <xdr:col>19</xdr:col>
      <xdr:colOff>187325</xdr:colOff>
      <xdr:row>30</xdr:row>
      <xdr:rowOff>152853</xdr:rowOff>
    </xdr:to>
    <xdr:sp macro="" textlink="">
      <xdr:nvSpPr>
        <xdr:cNvPr id="85" name="楕円 84">
          <a:extLst>
            <a:ext uri="{FF2B5EF4-FFF2-40B4-BE49-F238E27FC236}">
              <a16:creationId xmlns:a16="http://schemas.microsoft.com/office/drawing/2014/main" id="{2F07E788-B689-4867-9383-7EBE5BD30D2E}"/>
            </a:ext>
          </a:extLst>
        </xdr:cNvPr>
        <xdr:cNvSpPr/>
      </xdr:nvSpPr>
      <xdr:spPr>
        <a:xfrm>
          <a:off x="4000500" y="596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102053</xdr:rowOff>
    </xdr:from>
    <xdr:to>
      <xdr:col>23</xdr:col>
      <xdr:colOff>85725</xdr:colOff>
      <xdr:row>30</xdr:row>
      <xdr:rowOff>148318</xdr:rowOff>
    </xdr:to>
    <xdr:cxnSp macro="">
      <xdr:nvCxnSpPr>
        <xdr:cNvPr id="86" name="直線コネクタ 85">
          <a:extLst>
            <a:ext uri="{FF2B5EF4-FFF2-40B4-BE49-F238E27FC236}">
              <a16:creationId xmlns:a16="http://schemas.microsoft.com/office/drawing/2014/main" id="{5AF1D1EF-DA9A-4D05-AA33-87F21CE46FEE}"/>
            </a:ext>
          </a:extLst>
        </xdr:cNvPr>
        <xdr:cNvCxnSpPr/>
      </xdr:nvCxnSpPr>
      <xdr:spPr>
        <a:xfrm>
          <a:off x="4051300" y="6017078"/>
          <a:ext cx="7112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1905</xdr:rowOff>
    </xdr:from>
    <xdr:to>
      <xdr:col>15</xdr:col>
      <xdr:colOff>187325</xdr:colOff>
      <xdr:row>30</xdr:row>
      <xdr:rowOff>103505</xdr:rowOff>
    </xdr:to>
    <xdr:sp macro="" textlink="">
      <xdr:nvSpPr>
        <xdr:cNvPr id="87" name="楕円 86">
          <a:extLst>
            <a:ext uri="{FF2B5EF4-FFF2-40B4-BE49-F238E27FC236}">
              <a16:creationId xmlns:a16="http://schemas.microsoft.com/office/drawing/2014/main" id="{C99FF8BA-2315-4624-B480-8EA90C1EE6A9}"/>
            </a:ext>
          </a:extLst>
        </xdr:cNvPr>
        <xdr:cNvSpPr/>
      </xdr:nvSpPr>
      <xdr:spPr>
        <a:xfrm>
          <a:off x="3238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52705</xdr:rowOff>
    </xdr:from>
    <xdr:to>
      <xdr:col>19</xdr:col>
      <xdr:colOff>136525</xdr:colOff>
      <xdr:row>30</xdr:row>
      <xdr:rowOff>102053</xdr:rowOff>
    </xdr:to>
    <xdr:cxnSp macro="">
      <xdr:nvCxnSpPr>
        <xdr:cNvPr id="88" name="直線コネクタ 87">
          <a:extLst>
            <a:ext uri="{FF2B5EF4-FFF2-40B4-BE49-F238E27FC236}">
              <a16:creationId xmlns:a16="http://schemas.microsoft.com/office/drawing/2014/main" id="{E640C7A9-619D-441F-96F8-DD49ED07E90E}"/>
            </a:ext>
          </a:extLst>
        </xdr:cNvPr>
        <xdr:cNvCxnSpPr/>
      </xdr:nvCxnSpPr>
      <xdr:spPr>
        <a:xfrm>
          <a:off x="3289300" y="5967730"/>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133259</xdr:rowOff>
    </xdr:from>
    <xdr:to>
      <xdr:col>11</xdr:col>
      <xdr:colOff>187325</xdr:colOff>
      <xdr:row>30</xdr:row>
      <xdr:rowOff>63409</xdr:rowOff>
    </xdr:to>
    <xdr:sp macro="" textlink="">
      <xdr:nvSpPr>
        <xdr:cNvPr id="89" name="楕円 88">
          <a:extLst>
            <a:ext uri="{FF2B5EF4-FFF2-40B4-BE49-F238E27FC236}">
              <a16:creationId xmlns:a16="http://schemas.microsoft.com/office/drawing/2014/main" id="{D8AAE28E-BC35-48D6-8CF6-E0F3D91C3A81}"/>
            </a:ext>
          </a:extLst>
        </xdr:cNvPr>
        <xdr:cNvSpPr/>
      </xdr:nvSpPr>
      <xdr:spPr>
        <a:xfrm>
          <a:off x="2476500" y="58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12609</xdr:rowOff>
    </xdr:from>
    <xdr:to>
      <xdr:col>15</xdr:col>
      <xdr:colOff>136525</xdr:colOff>
      <xdr:row>30</xdr:row>
      <xdr:rowOff>52705</xdr:rowOff>
    </xdr:to>
    <xdr:cxnSp macro="">
      <xdr:nvCxnSpPr>
        <xdr:cNvPr id="90" name="直線コネクタ 89">
          <a:extLst>
            <a:ext uri="{FF2B5EF4-FFF2-40B4-BE49-F238E27FC236}">
              <a16:creationId xmlns:a16="http://schemas.microsoft.com/office/drawing/2014/main" id="{637680D5-C477-4868-9CED-3B8DE9B49AC1}"/>
            </a:ext>
          </a:extLst>
        </xdr:cNvPr>
        <xdr:cNvCxnSpPr/>
      </xdr:nvCxnSpPr>
      <xdr:spPr>
        <a:xfrm>
          <a:off x="2527300" y="5927634"/>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96248</xdr:rowOff>
    </xdr:from>
    <xdr:to>
      <xdr:col>7</xdr:col>
      <xdr:colOff>187325</xdr:colOff>
      <xdr:row>30</xdr:row>
      <xdr:rowOff>26398</xdr:rowOff>
    </xdr:to>
    <xdr:sp macro="" textlink="">
      <xdr:nvSpPr>
        <xdr:cNvPr id="91" name="楕円 90">
          <a:extLst>
            <a:ext uri="{FF2B5EF4-FFF2-40B4-BE49-F238E27FC236}">
              <a16:creationId xmlns:a16="http://schemas.microsoft.com/office/drawing/2014/main" id="{FFA9A52C-0CDC-43D9-BC18-C7B53E72C42E}"/>
            </a:ext>
          </a:extLst>
        </xdr:cNvPr>
        <xdr:cNvSpPr/>
      </xdr:nvSpPr>
      <xdr:spPr>
        <a:xfrm>
          <a:off x="1714500" y="58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147048</xdr:rowOff>
    </xdr:from>
    <xdr:to>
      <xdr:col>11</xdr:col>
      <xdr:colOff>136525</xdr:colOff>
      <xdr:row>30</xdr:row>
      <xdr:rowOff>12609</xdr:rowOff>
    </xdr:to>
    <xdr:cxnSp macro="">
      <xdr:nvCxnSpPr>
        <xdr:cNvPr id="92" name="直線コネクタ 91">
          <a:extLst>
            <a:ext uri="{FF2B5EF4-FFF2-40B4-BE49-F238E27FC236}">
              <a16:creationId xmlns:a16="http://schemas.microsoft.com/office/drawing/2014/main" id="{8A2D9D9A-AB2B-4ADD-B4F2-0E68EBE6AF86}"/>
            </a:ext>
          </a:extLst>
        </xdr:cNvPr>
        <xdr:cNvCxnSpPr/>
      </xdr:nvCxnSpPr>
      <xdr:spPr>
        <a:xfrm>
          <a:off x="1765300" y="5890623"/>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92274</xdr:rowOff>
    </xdr:from>
    <xdr:ext cx="405111" cy="259045"/>
    <xdr:sp macro="" textlink="">
      <xdr:nvSpPr>
        <xdr:cNvPr id="93" name="n_1aveValue有形固定資産減価償却率">
          <a:extLst>
            <a:ext uri="{FF2B5EF4-FFF2-40B4-BE49-F238E27FC236}">
              <a16:creationId xmlns:a16="http://schemas.microsoft.com/office/drawing/2014/main" id="{2D5B5BE8-5EB4-4D76-B648-D9635B237C39}"/>
            </a:ext>
          </a:extLst>
        </xdr:cNvPr>
        <xdr:cNvSpPr txBox="1"/>
      </xdr:nvSpPr>
      <xdr:spPr>
        <a:xfrm>
          <a:off x="3836044" y="566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67599</xdr:rowOff>
    </xdr:from>
    <xdr:ext cx="405111" cy="259045"/>
    <xdr:sp macro="" textlink="">
      <xdr:nvSpPr>
        <xdr:cNvPr id="94" name="n_2aveValue有形固定資産減価償却率">
          <a:extLst>
            <a:ext uri="{FF2B5EF4-FFF2-40B4-BE49-F238E27FC236}">
              <a16:creationId xmlns:a16="http://schemas.microsoft.com/office/drawing/2014/main" id="{2CCEDAEA-2FDE-4424-906E-68F696A72515}"/>
            </a:ext>
          </a:extLst>
        </xdr:cNvPr>
        <xdr:cNvSpPr txBox="1"/>
      </xdr:nvSpPr>
      <xdr:spPr>
        <a:xfrm>
          <a:off x="308674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30588</xdr:rowOff>
    </xdr:from>
    <xdr:ext cx="405111" cy="259045"/>
    <xdr:sp macro="" textlink="">
      <xdr:nvSpPr>
        <xdr:cNvPr id="95" name="n_3aveValue有形固定資産減価償却率">
          <a:extLst>
            <a:ext uri="{FF2B5EF4-FFF2-40B4-BE49-F238E27FC236}">
              <a16:creationId xmlns:a16="http://schemas.microsoft.com/office/drawing/2014/main" id="{CC0337C1-75BA-47D0-B0B3-4879ADAA22CC}"/>
            </a:ext>
          </a:extLst>
        </xdr:cNvPr>
        <xdr:cNvSpPr txBox="1"/>
      </xdr:nvSpPr>
      <xdr:spPr>
        <a:xfrm>
          <a:off x="2324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12082</xdr:rowOff>
    </xdr:from>
    <xdr:ext cx="405111" cy="259045"/>
    <xdr:sp macro="" textlink="">
      <xdr:nvSpPr>
        <xdr:cNvPr id="96" name="n_4aveValue有形固定資産減価償却率">
          <a:extLst>
            <a:ext uri="{FF2B5EF4-FFF2-40B4-BE49-F238E27FC236}">
              <a16:creationId xmlns:a16="http://schemas.microsoft.com/office/drawing/2014/main" id="{604E3BBC-1ADC-440E-BCD0-9F72666304DD}"/>
            </a:ext>
          </a:extLst>
        </xdr:cNvPr>
        <xdr:cNvSpPr txBox="1"/>
      </xdr:nvSpPr>
      <xdr:spPr>
        <a:xfrm>
          <a:off x="1562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143980</xdr:rowOff>
    </xdr:from>
    <xdr:ext cx="405111" cy="259045"/>
    <xdr:sp macro="" textlink="">
      <xdr:nvSpPr>
        <xdr:cNvPr id="97" name="n_1mainValue有形固定資産減価償却率">
          <a:extLst>
            <a:ext uri="{FF2B5EF4-FFF2-40B4-BE49-F238E27FC236}">
              <a16:creationId xmlns:a16="http://schemas.microsoft.com/office/drawing/2014/main" id="{76824A9C-6E0E-469D-AC3E-30C428DA18CE}"/>
            </a:ext>
          </a:extLst>
        </xdr:cNvPr>
        <xdr:cNvSpPr txBox="1"/>
      </xdr:nvSpPr>
      <xdr:spPr>
        <a:xfrm>
          <a:off x="3836044" y="6059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8" name="n_2mainValue有形固定資産減価償却率">
          <a:extLst>
            <a:ext uri="{FF2B5EF4-FFF2-40B4-BE49-F238E27FC236}">
              <a16:creationId xmlns:a16="http://schemas.microsoft.com/office/drawing/2014/main" id="{98EFE71D-D7E9-406B-85DD-5A3BAFD39EC6}"/>
            </a:ext>
          </a:extLst>
        </xdr:cNvPr>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54536</xdr:rowOff>
    </xdr:from>
    <xdr:ext cx="405111" cy="259045"/>
    <xdr:sp macro="" textlink="">
      <xdr:nvSpPr>
        <xdr:cNvPr id="99" name="n_3mainValue有形固定資産減価償却率">
          <a:extLst>
            <a:ext uri="{FF2B5EF4-FFF2-40B4-BE49-F238E27FC236}">
              <a16:creationId xmlns:a16="http://schemas.microsoft.com/office/drawing/2014/main" id="{C86CF0C5-67E9-47FA-8FAA-B2949A702BE6}"/>
            </a:ext>
          </a:extLst>
        </xdr:cNvPr>
        <xdr:cNvSpPr txBox="1"/>
      </xdr:nvSpPr>
      <xdr:spPr>
        <a:xfrm>
          <a:off x="23247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17525</xdr:rowOff>
    </xdr:from>
    <xdr:ext cx="405111" cy="259045"/>
    <xdr:sp macro="" textlink="">
      <xdr:nvSpPr>
        <xdr:cNvPr id="100" name="n_4mainValue有形固定資産減価償却率">
          <a:extLst>
            <a:ext uri="{FF2B5EF4-FFF2-40B4-BE49-F238E27FC236}">
              <a16:creationId xmlns:a16="http://schemas.microsoft.com/office/drawing/2014/main" id="{7F33B456-02C8-4504-B3B7-A858CA804ED1}"/>
            </a:ext>
          </a:extLst>
        </xdr:cNvPr>
        <xdr:cNvSpPr txBox="1"/>
      </xdr:nvSpPr>
      <xdr:spPr>
        <a:xfrm>
          <a:off x="15627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874D3914-CEC9-488D-9A54-F0E92041CA4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D25DFBAB-FD11-45F7-95C7-A59AA63C003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13E58579-3078-4E15-A800-87C289FB9D4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A3085C9F-05D4-4DCB-9847-B8725AFA899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D9DD9184-4C5D-4636-B059-541775031B4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E3DC9F7F-6118-49B3-9A9C-2A31BF5F69E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13A78C83-F0C3-400F-97E1-6A8825EFCC1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A39C5443-6977-4379-A3AA-6C9593D5F9A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5CF31582-7DF3-440A-9701-E058D2A5832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A3ECA8A3-D1E3-4E8D-8F76-5DF25C40422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77041FCD-1AD2-4569-98AE-CE3850A2576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C1385601-3740-42AC-9F2E-32BFC234677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BAB64163-5FB1-4B5C-B730-FEA025455CA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債務償還比率は類似団体平均を</a:t>
          </a:r>
          <a:r>
            <a:rPr kumimoji="1" lang="ja-JP" altLang="en-US" sz="1100" baseline="0">
              <a:solidFill>
                <a:schemeClr val="dk1"/>
              </a:solidFill>
              <a:effectLst/>
              <a:latin typeface="+mn-lt"/>
              <a:ea typeface="+mn-ea"/>
              <a:cs typeface="+mn-cs"/>
            </a:rPr>
            <a:t>上</a:t>
          </a:r>
          <a:r>
            <a:rPr kumimoji="1" lang="ja-JP" altLang="ja-JP" sz="1100" baseline="0">
              <a:solidFill>
                <a:schemeClr val="dk1"/>
              </a:solidFill>
              <a:effectLst/>
              <a:latin typeface="+mn-lt"/>
              <a:ea typeface="+mn-ea"/>
              <a:cs typeface="+mn-cs"/>
            </a:rPr>
            <a:t>回っている</a:t>
          </a:r>
          <a:r>
            <a:rPr kumimoji="1" lang="ja-JP" altLang="en-US" sz="1100" baseline="0">
              <a:solidFill>
                <a:schemeClr val="dk1"/>
              </a:solidFill>
              <a:effectLst/>
              <a:latin typeface="+mn-lt"/>
              <a:ea typeface="+mn-ea"/>
              <a:cs typeface="+mn-cs"/>
            </a:rPr>
            <a:t>が、数値は改善されている。</a:t>
          </a:r>
          <a:r>
            <a:rPr kumimoji="1" lang="ja-JP" altLang="ja-JP" sz="1100">
              <a:solidFill>
                <a:schemeClr val="dk1"/>
              </a:solidFill>
              <a:effectLst/>
              <a:latin typeface="+mn-lt"/>
              <a:ea typeface="+mn-ea"/>
              <a:cs typeface="+mn-cs"/>
            </a:rPr>
            <a:t>今後も町債発行の抑制を実施するなど、適切な債務管理に努める。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2B9A54CB-7238-4536-A3C8-19E249D6356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319C4269-6447-45AE-8FFD-3FC8F39C338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15BC6043-1C46-4D33-AC7A-A29E0986DC4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71496523-AE8F-435E-9F4D-53D1ABADEDF5}"/>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9D0B6D8D-775F-4AA0-A2BF-E4227F4D5E3C}"/>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22BEA93A-D34D-451A-A2B2-07488B37D9A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9E763EBF-C19E-438E-8245-FA82E7D4074D}"/>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A1F10B94-5526-4B67-B1A1-F55D7A48A50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4B8D7931-923D-4723-BA8E-A75280E83F7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A4CE8235-D41C-4057-B801-EB09D68BAD0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35968430-8EB6-4BB5-8D52-3C62660106C3}"/>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F1EEE039-0ECF-4C8C-96DA-3C41F8556215}"/>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10F5FC55-E34B-4C64-97B7-E546A33A28A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6B5348CF-5716-47E0-B4D4-7BDC5FC3859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651895B-3C61-4B1F-BB4C-4C80DB3566A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29" name="直線コネクタ 128">
          <a:extLst>
            <a:ext uri="{FF2B5EF4-FFF2-40B4-BE49-F238E27FC236}">
              <a16:creationId xmlns:a16="http://schemas.microsoft.com/office/drawing/2014/main" id="{F109D46F-5B8D-4404-A635-066CDE7A6EF8}"/>
            </a:ext>
          </a:extLst>
        </xdr:cNvPr>
        <xdr:cNvCxnSpPr/>
      </xdr:nvCxnSpPr>
      <xdr:spPr>
        <a:xfrm flipV="1">
          <a:off x="14793595" y="5312833"/>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30" name="債務償還比率最小値テキスト">
          <a:extLst>
            <a:ext uri="{FF2B5EF4-FFF2-40B4-BE49-F238E27FC236}">
              <a16:creationId xmlns:a16="http://schemas.microsoft.com/office/drawing/2014/main" id="{709CA8B5-8EB4-4DA9-AC40-206181757B5E}"/>
            </a:ext>
          </a:extLst>
        </xdr:cNvPr>
        <xdr:cNvSpPr txBox="1"/>
      </xdr:nvSpPr>
      <xdr:spPr>
        <a:xfrm>
          <a:off x="14846300" y="65564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31" name="直線コネクタ 130">
          <a:extLst>
            <a:ext uri="{FF2B5EF4-FFF2-40B4-BE49-F238E27FC236}">
              <a16:creationId xmlns:a16="http://schemas.microsoft.com/office/drawing/2014/main" id="{632F72C5-3A64-4C7E-AF96-41A8100139EC}"/>
            </a:ext>
          </a:extLst>
        </xdr:cNvPr>
        <xdr:cNvCxnSpPr/>
      </xdr:nvCxnSpPr>
      <xdr:spPr>
        <a:xfrm>
          <a:off x="14706600" y="655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3AA5CC9A-536C-486F-A81C-83C3F8B3515A}"/>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17C155C6-0E93-4620-AE9E-DF1D6E5919EB}"/>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44382</xdr:rowOff>
    </xdr:from>
    <xdr:ext cx="469744" cy="259045"/>
    <xdr:sp macro="" textlink="">
      <xdr:nvSpPr>
        <xdr:cNvPr id="134" name="債務償還比率平均値テキスト">
          <a:extLst>
            <a:ext uri="{FF2B5EF4-FFF2-40B4-BE49-F238E27FC236}">
              <a16:creationId xmlns:a16="http://schemas.microsoft.com/office/drawing/2014/main" id="{276FFA0D-82B2-4F02-BF99-727851A19EEF}"/>
            </a:ext>
          </a:extLst>
        </xdr:cNvPr>
        <xdr:cNvSpPr txBox="1"/>
      </xdr:nvSpPr>
      <xdr:spPr>
        <a:xfrm>
          <a:off x="14846300" y="5616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35" name="フローチャート: 判断 134">
          <a:extLst>
            <a:ext uri="{FF2B5EF4-FFF2-40B4-BE49-F238E27FC236}">
              <a16:creationId xmlns:a16="http://schemas.microsoft.com/office/drawing/2014/main" id="{25B65AD0-DD30-47AF-BE08-2ECC88FA88F0}"/>
            </a:ext>
          </a:extLst>
        </xdr:cNvPr>
        <xdr:cNvSpPr/>
      </xdr:nvSpPr>
      <xdr:spPr>
        <a:xfrm>
          <a:off x="14744700" y="57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36" name="フローチャート: 判断 135">
          <a:extLst>
            <a:ext uri="{FF2B5EF4-FFF2-40B4-BE49-F238E27FC236}">
              <a16:creationId xmlns:a16="http://schemas.microsoft.com/office/drawing/2014/main" id="{9347EAC5-29EA-448F-AED5-CC57704CAA9C}"/>
            </a:ext>
          </a:extLst>
        </xdr:cNvPr>
        <xdr:cNvSpPr/>
      </xdr:nvSpPr>
      <xdr:spPr>
        <a:xfrm>
          <a:off x="14033500" y="592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143009</xdr:rowOff>
    </xdr:from>
    <xdr:to>
      <xdr:col>68</xdr:col>
      <xdr:colOff>123825</xdr:colOff>
      <xdr:row>30</xdr:row>
      <xdr:rowOff>73159</xdr:rowOff>
    </xdr:to>
    <xdr:sp macro="" textlink="">
      <xdr:nvSpPr>
        <xdr:cNvPr id="137" name="フローチャート: 判断 136">
          <a:extLst>
            <a:ext uri="{FF2B5EF4-FFF2-40B4-BE49-F238E27FC236}">
              <a16:creationId xmlns:a16="http://schemas.microsoft.com/office/drawing/2014/main" id="{C881DF39-CF69-4623-A5B6-4773038891BA}"/>
            </a:ext>
          </a:extLst>
        </xdr:cNvPr>
        <xdr:cNvSpPr/>
      </xdr:nvSpPr>
      <xdr:spPr>
        <a:xfrm>
          <a:off x="132715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70563</xdr:rowOff>
    </xdr:from>
    <xdr:to>
      <xdr:col>64</xdr:col>
      <xdr:colOff>123825</xdr:colOff>
      <xdr:row>30</xdr:row>
      <xdr:rowOff>713</xdr:rowOff>
    </xdr:to>
    <xdr:sp macro="" textlink="">
      <xdr:nvSpPr>
        <xdr:cNvPr id="138" name="フローチャート: 判断 137">
          <a:extLst>
            <a:ext uri="{FF2B5EF4-FFF2-40B4-BE49-F238E27FC236}">
              <a16:creationId xmlns:a16="http://schemas.microsoft.com/office/drawing/2014/main" id="{97319F27-B910-4C41-9D1F-30AABBF8BA4C}"/>
            </a:ext>
          </a:extLst>
        </xdr:cNvPr>
        <xdr:cNvSpPr/>
      </xdr:nvSpPr>
      <xdr:spPr>
        <a:xfrm>
          <a:off x="12509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60847</xdr:rowOff>
    </xdr:from>
    <xdr:to>
      <xdr:col>60</xdr:col>
      <xdr:colOff>123825</xdr:colOff>
      <xdr:row>29</xdr:row>
      <xdr:rowOff>162447</xdr:rowOff>
    </xdr:to>
    <xdr:sp macro="" textlink="">
      <xdr:nvSpPr>
        <xdr:cNvPr id="139" name="フローチャート: 判断 138">
          <a:extLst>
            <a:ext uri="{FF2B5EF4-FFF2-40B4-BE49-F238E27FC236}">
              <a16:creationId xmlns:a16="http://schemas.microsoft.com/office/drawing/2014/main" id="{AE38A726-672D-48E6-B180-31AA95986C70}"/>
            </a:ext>
          </a:extLst>
        </xdr:cNvPr>
        <xdr:cNvSpPr/>
      </xdr:nvSpPr>
      <xdr:spPr>
        <a:xfrm>
          <a:off x="11747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E631BD25-A7C5-4875-8F1A-5FD97D57909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619FC34F-18BF-4DF2-B745-8CA008D32B6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82050E6A-DDB8-4257-B9F9-EE76B764231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6B21C746-BE10-40EF-80B3-ADA05E7396A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21A7B7A6-9316-437A-97C7-19974677E42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52211</xdr:rowOff>
    </xdr:from>
    <xdr:to>
      <xdr:col>76</xdr:col>
      <xdr:colOff>73025</xdr:colOff>
      <xdr:row>29</xdr:row>
      <xdr:rowOff>153811</xdr:rowOff>
    </xdr:to>
    <xdr:sp macro="" textlink="">
      <xdr:nvSpPr>
        <xdr:cNvPr id="145" name="楕円 144">
          <a:extLst>
            <a:ext uri="{FF2B5EF4-FFF2-40B4-BE49-F238E27FC236}">
              <a16:creationId xmlns:a16="http://schemas.microsoft.com/office/drawing/2014/main" id="{433CA3C4-DCA2-49F4-87A6-5F230BC88134}"/>
            </a:ext>
          </a:extLst>
        </xdr:cNvPr>
        <xdr:cNvSpPr/>
      </xdr:nvSpPr>
      <xdr:spPr>
        <a:xfrm>
          <a:off x="14744700" y="579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30638</xdr:rowOff>
    </xdr:from>
    <xdr:ext cx="469744" cy="259045"/>
    <xdr:sp macro="" textlink="">
      <xdr:nvSpPr>
        <xdr:cNvPr id="146" name="債務償還比率該当値テキスト">
          <a:extLst>
            <a:ext uri="{FF2B5EF4-FFF2-40B4-BE49-F238E27FC236}">
              <a16:creationId xmlns:a16="http://schemas.microsoft.com/office/drawing/2014/main" id="{95EE5D0A-0038-436A-84AF-65CE4264E39E}"/>
            </a:ext>
          </a:extLst>
        </xdr:cNvPr>
        <xdr:cNvSpPr txBox="1"/>
      </xdr:nvSpPr>
      <xdr:spPr>
        <a:xfrm>
          <a:off x="14846300" y="577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5983</xdr:rowOff>
    </xdr:from>
    <xdr:to>
      <xdr:col>72</xdr:col>
      <xdr:colOff>123825</xdr:colOff>
      <xdr:row>30</xdr:row>
      <xdr:rowOff>107583</xdr:rowOff>
    </xdr:to>
    <xdr:sp macro="" textlink="">
      <xdr:nvSpPr>
        <xdr:cNvPr id="147" name="楕円 146">
          <a:extLst>
            <a:ext uri="{FF2B5EF4-FFF2-40B4-BE49-F238E27FC236}">
              <a16:creationId xmlns:a16="http://schemas.microsoft.com/office/drawing/2014/main" id="{9DBAA6FA-6F0D-4D91-871A-718EF882AA05}"/>
            </a:ext>
          </a:extLst>
        </xdr:cNvPr>
        <xdr:cNvSpPr/>
      </xdr:nvSpPr>
      <xdr:spPr>
        <a:xfrm>
          <a:off x="14033500" y="592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103011</xdr:rowOff>
    </xdr:from>
    <xdr:to>
      <xdr:col>76</xdr:col>
      <xdr:colOff>22225</xdr:colOff>
      <xdr:row>30</xdr:row>
      <xdr:rowOff>56783</xdr:rowOff>
    </xdr:to>
    <xdr:cxnSp macro="">
      <xdr:nvCxnSpPr>
        <xdr:cNvPr id="148" name="直線コネクタ 147">
          <a:extLst>
            <a:ext uri="{FF2B5EF4-FFF2-40B4-BE49-F238E27FC236}">
              <a16:creationId xmlns:a16="http://schemas.microsoft.com/office/drawing/2014/main" id="{6D289274-392A-41BC-877C-E16246F4122B}"/>
            </a:ext>
          </a:extLst>
        </xdr:cNvPr>
        <xdr:cNvCxnSpPr/>
      </xdr:nvCxnSpPr>
      <xdr:spPr>
        <a:xfrm flipV="1">
          <a:off x="14084300" y="5846586"/>
          <a:ext cx="711200" cy="1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10492</xdr:rowOff>
    </xdr:from>
    <xdr:to>
      <xdr:col>68</xdr:col>
      <xdr:colOff>123825</xdr:colOff>
      <xdr:row>31</xdr:row>
      <xdr:rowOff>112092</xdr:rowOff>
    </xdr:to>
    <xdr:sp macro="" textlink="">
      <xdr:nvSpPr>
        <xdr:cNvPr id="149" name="楕円 148">
          <a:extLst>
            <a:ext uri="{FF2B5EF4-FFF2-40B4-BE49-F238E27FC236}">
              <a16:creationId xmlns:a16="http://schemas.microsoft.com/office/drawing/2014/main" id="{CA398DC3-046F-41EB-8BA6-7F0CA61DCA43}"/>
            </a:ext>
          </a:extLst>
        </xdr:cNvPr>
        <xdr:cNvSpPr/>
      </xdr:nvSpPr>
      <xdr:spPr>
        <a:xfrm>
          <a:off x="13271500" y="609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56783</xdr:rowOff>
    </xdr:from>
    <xdr:to>
      <xdr:col>72</xdr:col>
      <xdr:colOff>73025</xdr:colOff>
      <xdr:row>31</xdr:row>
      <xdr:rowOff>61292</xdr:rowOff>
    </xdr:to>
    <xdr:cxnSp macro="">
      <xdr:nvCxnSpPr>
        <xdr:cNvPr id="150" name="直線コネクタ 149">
          <a:extLst>
            <a:ext uri="{FF2B5EF4-FFF2-40B4-BE49-F238E27FC236}">
              <a16:creationId xmlns:a16="http://schemas.microsoft.com/office/drawing/2014/main" id="{B9A5019A-C7AE-4829-9863-8E3BFBDA55D2}"/>
            </a:ext>
          </a:extLst>
        </xdr:cNvPr>
        <xdr:cNvCxnSpPr/>
      </xdr:nvCxnSpPr>
      <xdr:spPr>
        <a:xfrm flipV="1">
          <a:off x="13322300" y="5971808"/>
          <a:ext cx="762000" cy="17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60149</xdr:rowOff>
    </xdr:from>
    <xdr:to>
      <xdr:col>64</xdr:col>
      <xdr:colOff>123825</xdr:colOff>
      <xdr:row>31</xdr:row>
      <xdr:rowOff>161749</xdr:rowOff>
    </xdr:to>
    <xdr:sp macro="" textlink="">
      <xdr:nvSpPr>
        <xdr:cNvPr id="151" name="楕円 150">
          <a:extLst>
            <a:ext uri="{FF2B5EF4-FFF2-40B4-BE49-F238E27FC236}">
              <a16:creationId xmlns:a16="http://schemas.microsoft.com/office/drawing/2014/main" id="{83BEA8FF-FC4A-4D3D-A4A8-E4165E3B00E4}"/>
            </a:ext>
          </a:extLst>
        </xdr:cNvPr>
        <xdr:cNvSpPr/>
      </xdr:nvSpPr>
      <xdr:spPr>
        <a:xfrm>
          <a:off x="12509500" y="614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61292</xdr:rowOff>
    </xdr:from>
    <xdr:to>
      <xdr:col>68</xdr:col>
      <xdr:colOff>73025</xdr:colOff>
      <xdr:row>31</xdr:row>
      <xdr:rowOff>110949</xdr:rowOff>
    </xdr:to>
    <xdr:cxnSp macro="">
      <xdr:nvCxnSpPr>
        <xdr:cNvPr id="152" name="直線コネクタ 151">
          <a:extLst>
            <a:ext uri="{FF2B5EF4-FFF2-40B4-BE49-F238E27FC236}">
              <a16:creationId xmlns:a16="http://schemas.microsoft.com/office/drawing/2014/main" id="{89967A6E-82DA-4321-9E21-8BE673790AC1}"/>
            </a:ext>
          </a:extLst>
        </xdr:cNvPr>
        <xdr:cNvCxnSpPr/>
      </xdr:nvCxnSpPr>
      <xdr:spPr>
        <a:xfrm flipV="1">
          <a:off x="12560300" y="6147767"/>
          <a:ext cx="7620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127007</xdr:rowOff>
    </xdr:from>
    <xdr:to>
      <xdr:col>60</xdr:col>
      <xdr:colOff>123825</xdr:colOff>
      <xdr:row>31</xdr:row>
      <xdr:rowOff>57157</xdr:rowOff>
    </xdr:to>
    <xdr:sp macro="" textlink="">
      <xdr:nvSpPr>
        <xdr:cNvPr id="153" name="楕円 152">
          <a:extLst>
            <a:ext uri="{FF2B5EF4-FFF2-40B4-BE49-F238E27FC236}">
              <a16:creationId xmlns:a16="http://schemas.microsoft.com/office/drawing/2014/main" id="{438103C9-64AF-42E5-91DF-8C064CAC7A1D}"/>
            </a:ext>
          </a:extLst>
        </xdr:cNvPr>
        <xdr:cNvSpPr/>
      </xdr:nvSpPr>
      <xdr:spPr>
        <a:xfrm>
          <a:off x="11747500" y="604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6357</xdr:rowOff>
    </xdr:from>
    <xdr:to>
      <xdr:col>64</xdr:col>
      <xdr:colOff>73025</xdr:colOff>
      <xdr:row>31</xdr:row>
      <xdr:rowOff>110949</xdr:rowOff>
    </xdr:to>
    <xdr:cxnSp macro="">
      <xdr:nvCxnSpPr>
        <xdr:cNvPr id="154" name="直線コネクタ 153">
          <a:extLst>
            <a:ext uri="{FF2B5EF4-FFF2-40B4-BE49-F238E27FC236}">
              <a16:creationId xmlns:a16="http://schemas.microsoft.com/office/drawing/2014/main" id="{ED99EDC3-6B4A-47CC-A80E-2231A0352C83}"/>
            </a:ext>
          </a:extLst>
        </xdr:cNvPr>
        <xdr:cNvCxnSpPr/>
      </xdr:nvCxnSpPr>
      <xdr:spPr>
        <a:xfrm>
          <a:off x="11798300" y="6092832"/>
          <a:ext cx="762000" cy="10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101709</xdr:rowOff>
    </xdr:from>
    <xdr:ext cx="469744" cy="259045"/>
    <xdr:sp macro="" textlink="">
      <xdr:nvSpPr>
        <xdr:cNvPr id="155" name="n_1aveValue債務償還比率">
          <a:extLst>
            <a:ext uri="{FF2B5EF4-FFF2-40B4-BE49-F238E27FC236}">
              <a16:creationId xmlns:a16="http://schemas.microsoft.com/office/drawing/2014/main" id="{72D226C3-F29A-479E-A90F-4104041048B4}"/>
            </a:ext>
          </a:extLst>
        </xdr:cNvPr>
        <xdr:cNvSpPr txBox="1"/>
      </xdr:nvSpPr>
      <xdr:spPr>
        <a:xfrm>
          <a:off x="13836727" y="601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89686</xdr:rowOff>
    </xdr:from>
    <xdr:ext cx="469744" cy="259045"/>
    <xdr:sp macro="" textlink="">
      <xdr:nvSpPr>
        <xdr:cNvPr id="156" name="n_2aveValue債務償還比率">
          <a:extLst>
            <a:ext uri="{FF2B5EF4-FFF2-40B4-BE49-F238E27FC236}">
              <a16:creationId xmlns:a16="http://schemas.microsoft.com/office/drawing/2014/main" id="{40532D97-85D6-4477-8CD4-6698EBC8AEA1}"/>
            </a:ext>
          </a:extLst>
        </xdr:cNvPr>
        <xdr:cNvSpPr txBox="1"/>
      </xdr:nvSpPr>
      <xdr:spPr>
        <a:xfrm>
          <a:off x="13087427" y="566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17240</xdr:rowOff>
    </xdr:from>
    <xdr:ext cx="469744" cy="259045"/>
    <xdr:sp macro="" textlink="">
      <xdr:nvSpPr>
        <xdr:cNvPr id="157" name="n_3aveValue債務償還比率">
          <a:extLst>
            <a:ext uri="{FF2B5EF4-FFF2-40B4-BE49-F238E27FC236}">
              <a16:creationId xmlns:a16="http://schemas.microsoft.com/office/drawing/2014/main" id="{0E3D9F7D-0E93-4B6B-9EBC-C43A9DCA00CD}"/>
            </a:ext>
          </a:extLst>
        </xdr:cNvPr>
        <xdr:cNvSpPr txBox="1"/>
      </xdr:nvSpPr>
      <xdr:spPr>
        <a:xfrm>
          <a:off x="12325427" y="558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7524</xdr:rowOff>
    </xdr:from>
    <xdr:ext cx="469744" cy="259045"/>
    <xdr:sp macro="" textlink="">
      <xdr:nvSpPr>
        <xdr:cNvPr id="158" name="n_4aveValue債務償還比率">
          <a:extLst>
            <a:ext uri="{FF2B5EF4-FFF2-40B4-BE49-F238E27FC236}">
              <a16:creationId xmlns:a16="http://schemas.microsoft.com/office/drawing/2014/main" id="{0839A45B-F113-4EE4-B090-106A8ACBD143}"/>
            </a:ext>
          </a:extLst>
        </xdr:cNvPr>
        <xdr:cNvSpPr txBox="1"/>
      </xdr:nvSpPr>
      <xdr:spPr>
        <a:xfrm>
          <a:off x="11563427" y="55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124110</xdr:rowOff>
    </xdr:from>
    <xdr:ext cx="469744" cy="259045"/>
    <xdr:sp macro="" textlink="">
      <xdr:nvSpPr>
        <xdr:cNvPr id="159" name="n_1mainValue債務償還比率">
          <a:extLst>
            <a:ext uri="{FF2B5EF4-FFF2-40B4-BE49-F238E27FC236}">
              <a16:creationId xmlns:a16="http://schemas.microsoft.com/office/drawing/2014/main" id="{7DA476D1-8524-48E4-B003-8B419174249C}"/>
            </a:ext>
          </a:extLst>
        </xdr:cNvPr>
        <xdr:cNvSpPr txBox="1"/>
      </xdr:nvSpPr>
      <xdr:spPr>
        <a:xfrm>
          <a:off x="13836727" y="569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103219</xdr:rowOff>
    </xdr:from>
    <xdr:ext cx="469744" cy="259045"/>
    <xdr:sp macro="" textlink="">
      <xdr:nvSpPr>
        <xdr:cNvPr id="160" name="n_2mainValue債務償還比率">
          <a:extLst>
            <a:ext uri="{FF2B5EF4-FFF2-40B4-BE49-F238E27FC236}">
              <a16:creationId xmlns:a16="http://schemas.microsoft.com/office/drawing/2014/main" id="{765BDDFF-2802-4C62-B3C2-3EFEA8B51A9F}"/>
            </a:ext>
          </a:extLst>
        </xdr:cNvPr>
        <xdr:cNvSpPr txBox="1"/>
      </xdr:nvSpPr>
      <xdr:spPr>
        <a:xfrm>
          <a:off x="13087427" y="618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152876</xdr:rowOff>
    </xdr:from>
    <xdr:ext cx="469744" cy="259045"/>
    <xdr:sp macro="" textlink="">
      <xdr:nvSpPr>
        <xdr:cNvPr id="161" name="n_3mainValue債務償還比率">
          <a:extLst>
            <a:ext uri="{FF2B5EF4-FFF2-40B4-BE49-F238E27FC236}">
              <a16:creationId xmlns:a16="http://schemas.microsoft.com/office/drawing/2014/main" id="{528EFC6E-0D7B-4FB7-9863-8CBE13DA2286}"/>
            </a:ext>
          </a:extLst>
        </xdr:cNvPr>
        <xdr:cNvSpPr txBox="1"/>
      </xdr:nvSpPr>
      <xdr:spPr>
        <a:xfrm>
          <a:off x="12325427" y="623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48284</xdr:rowOff>
    </xdr:from>
    <xdr:ext cx="469744" cy="259045"/>
    <xdr:sp macro="" textlink="">
      <xdr:nvSpPr>
        <xdr:cNvPr id="162" name="n_4mainValue債務償還比率">
          <a:extLst>
            <a:ext uri="{FF2B5EF4-FFF2-40B4-BE49-F238E27FC236}">
              <a16:creationId xmlns:a16="http://schemas.microsoft.com/office/drawing/2014/main" id="{1EF1BC8D-8474-49EF-9E46-4C9879E7B98A}"/>
            </a:ext>
          </a:extLst>
        </xdr:cNvPr>
        <xdr:cNvSpPr txBox="1"/>
      </xdr:nvSpPr>
      <xdr:spPr>
        <a:xfrm>
          <a:off x="11563427" y="613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50DAE33-52F1-4B0E-9D2B-F2EE624262A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EDAB087-AFC2-416B-8BDD-B3B8B4E1CEB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8F3BF954-0D61-47DE-A9EC-4FF71CE4D22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16127018-D2A4-4A68-B22D-57478C93F5D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58261D1-2053-4489-B0AD-3F2A11EE510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ABEE56D4-ACD9-43B5-91B1-03D9CAC2802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C7AD76B-66A3-4AAD-835F-B54B3BB41C3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139A141-13E7-4728-9092-10004020962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D8BC2E5-DFCE-4DE4-A303-875765CDEA2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04CF24D-3745-42E1-9AF3-5CA4CD3C6FB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A178A45-138D-459C-8F6D-E19056F65B0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20DC669-6A42-479B-8EAB-95738568CE1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BC1B5BE-9468-42EC-BF9C-74B1BEC2F16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0F31DEC-B39B-42BD-9A8E-64C54DF26AD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44F5AEC-58FF-45EC-B9FE-4D469817D62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3F1AF4B-2B5A-4C47-84A8-2DFF6F9C12C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10,585
10,490
79.62
7,739,642
7,098,057
621,809
4,421,050
8,455,156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7B7E1B2-9980-4701-80AC-DECFFFFF08A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4D26E32-70FA-46CF-A1B5-915601F7AA6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2598918-62CA-4F97-838B-7C305C91038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428A959-7A57-4788-95C4-D13DB1F7067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E455801-5B8D-4689-8691-FD8CCF9F7F1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78257E8-22C9-4027-8DC6-64283DD8B93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268D7B2-2903-45BA-B0B7-41B60B19EAD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E7F4081-FA8E-423E-88A0-34ACEA88663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30A9C4E-BBE6-4469-9C35-A08D1966E8F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EAA6DCE-BB4D-4F4B-B5A4-AF5E9A05403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3827B85-AC53-473B-9165-C0901C6E988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C40AB81-122D-4528-A217-F0031F2428A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4F80E38-D453-41FB-A653-6CE642C9DB8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0F295D7-E04C-46F4-B5B5-A84AEB0E47C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BFD3E27-316F-4667-97F9-885CCF7942B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CAF5800-CF46-473B-A36D-E33C606C5CA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21BEB73-77BD-4E4C-B198-807DC0E2BBE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55E4F91-ADB9-4D61-995C-B028D2B11B5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B2B3A89-D234-4D59-AC70-4DB5BF28595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A452300-B8DA-4A04-A8CE-5A71631B524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20ADA6C-BAC8-4DF4-B117-F3C0FDF1538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FC66C73-106B-4F18-9C1B-05CA2A6941B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C1991BF-413E-4B1A-8B38-2A8DA499301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DB422F8-16CC-4ED7-9B47-FFEE8064F46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D1DA373-5D37-47BF-A5A6-669E1066142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12A603E-195F-42C7-AFDC-642C96FA4BE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06BA11B-23AC-4DDD-BC2E-8F3D92F6217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C4A6657-AA45-4D35-B860-790867AF5B5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BCA7DEE-E736-47E0-B4F0-6FFF0E4E9B8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7B4DB0D-32F2-42AD-80DE-D9E3BD3D57E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28FDA10-F659-4648-B5B0-9EC32457372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DCFC2A9-55B4-4CEC-9ADA-3AAB62AAA36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AFAD1591-3910-485C-A3DF-8DE4CAC10923}"/>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BB758831-ACBE-45F2-A3DA-22BD2F151629}"/>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1869E0F4-8474-4CBA-BD42-52E38E12C8D6}"/>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65B6044B-8301-4E1B-96F8-9C37053C03FA}"/>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345AE1A2-58B1-4393-B39F-374A18D0453C}"/>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13DEF797-D44F-4A21-98DE-9B22644E724A}"/>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D5989538-DAC2-4C94-B529-19AD280D5925}"/>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291A1B9C-5C07-455F-A013-E27745CDFC46}"/>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A3B162EA-38AC-423D-A053-684C3955B13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3A4AF1C5-646E-4D3C-A850-70D8BC5334B7}"/>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E141D8F2-553F-4562-83BA-C83A020891B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a:extLst>
            <a:ext uri="{FF2B5EF4-FFF2-40B4-BE49-F238E27FC236}">
              <a16:creationId xmlns:a16="http://schemas.microsoft.com/office/drawing/2014/main" id="{EE7BD924-83FD-48B4-9285-F997A56CCA5F}"/>
            </a:ext>
          </a:extLst>
        </xdr:cNvPr>
        <xdr:cNvCxnSpPr/>
      </xdr:nvCxnSpPr>
      <xdr:spPr>
        <a:xfrm flipV="1">
          <a:off x="4634865" y="571347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a:extLst>
            <a:ext uri="{FF2B5EF4-FFF2-40B4-BE49-F238E27FC236}">
              <a16:creationId xmlns:a16="http://schemas.microsoft.com/office/drawing/2014/main" id="{6ADBD4A6-9CDF-4F79-B211-9FD50B4BD6AE}"/>
            </a:ext>
          </a:extLst>
        </xdr:cNvPr>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a:extLst>
            <a:ext uri="{FF2B5EF4-FFF2-40B4-BE49-F238E27FC236}">
              <a16:creationId xmlns:a16="http://schemas.microsoft.com/office/drawing/2014/main" id="{58B75534-C509-4AA7-98E1-96F1389B4952}"/>
            </a:ext>
          </a:extLst>
        </xdr:cNvPr>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a:extLst>
            <a:ext uri="{FF2B5EF4-FFF2-40B4-BE49-F238E27FC236}">
              <a16:creationId xmlns:a16="http://schemas.microsoft.com/office/drawing/2014/main" id="{DDFDA39F-EC88-48DA-9DA4-EB63E8C4719C}"/>
            </a:ext>
          </a:extLst>
        </xdr:cNvPr>
        <xdr:cNvSpPr txBox="1"/>
      </xdr:nvSpPr>
      <xdr:spPr>
        <a:xfrm>
          <a:off x="4673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a:extLst>
            <a:ext uri="{FF2B5EF4-FFF2-40B4-BE49-F238E27FC236}">
              <a16:creationId xmlns:a16="http://schemas.microsoft.com/office/drawing/2014/main" id="{957216F9-1042-4B30-AE14-6B5DBACE54AA}"/>
            </a:ext>
          </a:extLst>
        </xdr:cNvPr>
        <xdr:cNvCxnSpPr/>
      </xdr:nvCxnSpPr>
      <xdr:spPr>
        <a:xfrm>
          <a:off x="4546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11701</xdr:rowOff>
    </xdr:from>
    <xdr:ext cx="405111" cy="259045"/>
    <xdr:sp macro="" textlink="">
      <xdr:nvSpPr>
        <xdr:cNvPr id="60" name="【道路】&#10;有形固定資産減価償却率平均値テキスト">
          <a:extLst>
            <a:ext uri="{FF2B5EF4-FFF2-40B4-BE49-F238E27FC236}">
              <a16:creationId xmlns:a16="http://schemas.microsoft.com/office/drawing/2014/main" id="{FD5FA248-DA97-494F-8722-DD8BF47A9251}"/>
            </a:ext>
          </a:extLst>
        </xdr:cNvPr>
        <xdr:cNvSpPr txBox="1"/>
      </xdr:nvSpPr>
      <xdr:spPr>
        <a:xfrm>
          <a:off x="4673600" y="6183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a:extLst>
            <a:ext uri="{FF2B5EF4-FFF2-40B4-BE49-F238E27FC236}">
              <a16:creationId xmlns:a16="http://schemas.microsoft.com/office/drawing/2014/main" id="{4DBFE65B-CA56-45FF-BAEE-26AEF74C2597}"/>
            </a:ext>
          </a:extLst>
        </xdr:cNvPr>
        <xdr:cNvSpPr/>
      </xdr:nvSpPr>
      <xdr:spPr>
        <a:xfrm>
          <a:off x="4584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a:extLst>
            <a:ext uri="{FF2B5EF4-FFF2-40B4-BE49-F238E27FC236}">
              <a16:creationId xmlns:a16="http://schemas.microsoft.com/office/drawing/2014/main" id="{B321DD1F-ED62-47C8-835A-E66DC1503599}"/>
            </a:ext>
          </a:extLst>
        </xdr:cNvPr>
        <xdr:cNvSpPr/>
      </xdr:nvSpPr>
      <xdr:spPr>
        <a:xfrm>
          <a:off x="37465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a:extLst>
            <a:ext uri="{FF2B5EF4-FFF2-40B4-BE49-F238E27FC236}">
              <a16:creationId xmlns:a16="http://schemas.microsoft.com/office/drawing/2014/main" id="{799A75F8-144A-40E4-9E24-ECED1D661D14}"/>
            </a:ext>
          </a:extLst>
        </xdr:cNvPr>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a:extLst>
            <a:ext uri="{FF2B5EF4-FFF2-40B4-BE49-F238E27FC236}">
              <a16:creationId xmlns:a16="http://schemas.microsoft.com/office/drawing/2014/main" id="{56DABFDE-BA67-404F-809C-D340EEE0DF66}"/>
            </a:ext>
          </a:extLst>
        </xdr:cNvPr>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a:extLst>
            <a:ext uri="{FF2B5EF4-FFF2-40B4-BE49-F238E27FC236}">
              <a16:creationId xmlns:a16="http://schemas.microsoft.com/office/drawing/2014/main" id="{E0ADB8ED-F146-4C4F-A8B0-EBDC8F55AAD2}"/>
            </a:ext>
          </a:extLst>
        </xdr:cNvPr>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16A22481-02F8-4931-A757-76450FBC1D0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EEB8356-0FF7-4AD0-97E6-36ED321D468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4F8C6BF-962A-456A-B773-F1EBF1794BB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3A35B5C-AA63-47ED-B96B-0B4FBB38FCB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50C273C-26EB-4249-8312-2E076DAD02B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75692</xdr:rowOff>
    </xdr:from>
    <xdr:to>
      <xdr:col>24</xdr:col>
      <xdr:colOff>114300</xdr:colOff>
      <xdr:row>38</xdr:row>
      <xdr:rowOff>5842</xdr:rowOff>
    </xdr:to>
    <xdr:sp macro="" textlink="">
      <xdr:nvSpPr>
        <xdr:cNvPr id="71" name="楕円 70">
          <a:extLst>
            <a:ext uri="{FF2B5EF4-FFF2-40B4-BE49-F238E27FC236}">
              <a16:creationId xmlns:a16="http://schemas.microsoft.com/office/drawing/2014/main" id="{4FFA3366-25AA-47A0-9DFE-D192FFE79C54}"/>
            </a:ext>
          </a:extLst>
        </xdr:cNvPr>
        <xdr:cNvSpPr/>
      </xdr:nvSpPr>
      <xdr:spPr>
        <a:xfrm>
          <a:off x="4584700" y="64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54119</xdr:rowOff>
    </xdr:from>
    <xdr:ext cx="405111" cy="259045"/>
    <xdr:sp macro="" textlink="">
      <xdr:nvSpPr>
        <xdr:cNvPr id="72" name="【道路】&#10;有形固定資産減価償却率該当値テキスト">
          <a:extLst>
            <a:ext uri="{FF2B5EF4-FFF2-40B4-BE49-F238E27FC236}">
              <a16:creationId xmlns:a16="http://schemas.microsoft.com/office/drawing/2014/main" id="{734DDDBD-06E2-47C8-8C53-D9F6120FD15F}"/>
            </a:ext>
          </a:extLst>
        </xdr:cNvPr>
        <xdr:cNvSpPr txBox="1"/>
      </xdr:nvSpPr>
      <xdr:spPr>
        <a:xfrm>
          <a:off x="4673600" y="639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39116</xdr:rowOff>
    </xdr:from>
    <xdr:to>
      <xdr:col>20</xdr:col>
      <xdr:colOff>38100</xdr:colOff>
      <xdr:row>37</xdr:row>
      <xdr:rowOff>140716</xdr:rowOff>
    </xdr:to>
    <xdr:sp macro="" textlink="">
      <xdr:nvSpPr>
        <xdr:cNvPr id="73" name="楕円 72">
          <a:extLst>
            <a:ext uri="{FF2B5EF4-FFF2-40B4-BE49-F238E27FC236}">
              <a16:creationId xmlns:a16="http://schemas.microsoft.com/office/drawing/2014/main" id="{D83AEC5D-E9A3-4BD3-A722-80B091632F50}"/>
            </a:ext>
          </a:extLst>
        </xdr:cNvPr>
        <xdr:cNvSpPr/>
      </xdr:nvSpPr>
      <xdr:spPr>
        <a:xfrm>
          <a:off x="3746500" y="63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89916</xdr:rowOff>
    </xdr:from>
    <xdr:to>
      <xdr:col>24</xdr:col>
      <xdr:colOff>63500</xdr:colOff>
      <xdr:row>37</xdr:row>
      <xdr:rowOff>126492</xdr:rowOff>
    </xdr:to>
    <xdr:cxnSp macro="">
      <xdr:nvCxnSpPr>
        <xdr:cNvPr id="74" name="直線コネクタ 73">
          <a:extLst>
            <a:ext uri="{FF2B5EF4-FFF2-40B4-BE49-F238E27FC236}">
              <a16:creationId xmlns:a16="http://schemas.microsoft.com/office/drawing/2014/main" id="{45F734A4-B1CD-4E6C-BC74-DCCD0B453ED6}"/>
            </a:ext>
          </a:extLst>
        </xdr:cNvPr>
        <xdr:cNvCxnSpPr/>
      </xdr:nvCxnSpPr>
      <xdr:spPr>
        <a:xfrm>
          <a:off x="3797300" y="643356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169418</xdr:rowOff>
    </xdr:from>
    <xdr:to>
      <xdr:col>15</xdr:col>
      <xdr:colOff>101600</xdr:colOff>
      <xdr:row>37</xdr:row>
      <xdr:rowOff>99568</xdr:rowOff>
    </xdr:to>
    <xdr:sp macro="" textlink="">
      <xdr:nvSpPr>
        <xdr:cNvPr id="75" name="楕円 74">
          <a:extLst>
            <a:ext uri="{FF2B5EF4-FFF2-40B4-BE49-F238E27FC236}">
              <a16:creationId xmlns:a16="http://schemas.microsoft.com/office/drawing/2014/main" id="{3E6D7BCF-4DB1-47FA-9ABD-37E2FB1470C8}"/>
            </a:ext>
          </a:extLst>
        </xdr:cNvPr>
        <xdr:cNvSpPr/>
      </xdr:nvSpPr>
      <xdr:spPr>
        <a:xfrm>
          <a:off x="2857500" y="63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48768</xdr:rowOff>
    </xdr:from>
    <xdr:to>
      <xdr:col>19</xdr:col>
      <xdr:colOff>177800</xdr:colOff>
      <xdr:row>37</xdr:row>
      <xdr:rowOff>89916</xdr:rowOff>
    </xdr:to>
    <xdr:cxnSp macro="">
      <xdr:nvCxnSpPr>
        <xdr:cNvPr id="76" name="直線コネクタ 75">
          <a:extLst>
            <a:ext uri="{FF2B5EF4-FFF2-40B4-BE49-F238E27FC236}">
              <a16:creationId xmlns:a16="http://schemas.microsoft.com/office/drawing/2014/main" id="{A85A08F4-8DA2-44DA-9AD6-7DDF1D329EFA}"/>
            </a:ext>
          </a:extLst>
        </xdr:cNvPr>
        <xdr:cNvCxnSpPr/>
      </xdr:nvCxnSpPr>
      <xdr:spPr>
        <a:xfrm>
          <a:off x="2908300" y="639241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130556</xdr:rowOff>
    </xdr:from>
    <xdr:to>
      <xdr:col>10</xdr:col>
      <xdr:colOff>165100</xdr:colOff>
      <xdr:row>37</xdr:row>
      <xdr:rowOff>60706</xdr:rowOff>
    </xdr:to>
    <xdr:sp macro="" textlink="">
      <xdr:nvSpPr>
        <xdr:cNvPr id="77" name="楕円 76">
          <a:extLst>
            <a:ext uri="{FF2B5EF4-FFF2-40B4-BE49-F238E27FC236}">
              <a16:creationId xmlns:a16="http://schemas.microsoft.com/office/drawing/2014/main" id="{8B0A8EFC-E7DB-4F44-B36D-643CD58F70CC}"/>
            </a:ext>
          </a:extLst>
        </xdr:cNvPr>
        <xdr:cNvSpPr/>
      </xdr:nvSpPr>
      <xdr:spPr>
        <a:xfrm>
          <a:off x="1968500" y="63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9906</xdr:rowOff>
    </xdr:from>
    <xdr:to>
      <xdr:col>15</xdr:col>
      <xdr:colOff>50800</xdr:colOff>
      <xdr:row>37</xdr:row>
      <xdr:rowOff>48768</xdr:rowOff>
    </xdr:to>
    <xdr:cxnSp macro="">
      <xdr:nvCxnSpPr>
        <xdr:cNvPr id="78" name="直線コネクタ 77">
          <a:extLst>
            <a:ext uri="{FF2B5EF4-FFF2-40B4-BE49-F238E27FC236}">
              <a16:creationId xmlns:a16="http://schemas.microsoft.com/office/drawing/2014/main" id="{27AB9CD5-75AD-4A16-925B-CD6342F96C1C}"/>
            </a:ext>
          </a:extLst>
        </xdr:cNvPr>
        <xdr:cNvCxnSpPr/>
      </xdr:nvCxnSpPr>
      <xdr:spPr>
        <a:xfrm>
          <a:off x="2019300" y="635355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87122</xdr:rowOff>
    </xdr:from>
    <xdr:to>
      <xdr:col>6</xdr:col>
      <xdr:colOff>38100</xdr:colOff>
      <xdr:row>37</xdr:row>
      <xdr:rowOff>17272</xdr:rowOff>
    </xdr:to>
    <xdr:sp macro="" textlink="">
      <xdr:nvSpPr>
        <xdr:cNvPr id="79" name="楕円 78">
          <a:extLst>
            <a:ext uri="{FF2B5EF4-FFF2-40B4-BE49-F238E27FC236}">
              <a16:creationId xmlns:a16="http://schemas.microsoft.com/office/drawing/2014/main" id="{03761B92-ECBF-4E50-B04B-6570D445FB1B}"/>
            </a:ext>
          </a:extLst>
        </xdr:cNvPr>
        <xdr:cNvSpPr/>
      </xdr:nvSpPr>
      <xdr:spPr>
        <a:xfrm>
          <a:off x="1079500" y="625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137922</xdr:rowOff>
    </xdr:from>
    <xdr:to>
      <xdr:col>10</xdr:col>
      <xdr:colOff>114300</xdr:colOff>
      <xdr:row>37</xdr:row>
      <xdr:rowOff>9906</xdr:rowOff>
    </xdr:to>
    <xdr:cxnSp macro="">
      <xdr:nvCxnSpPr>
        <xdr:cNvPr id="80" name="直線コネクタ 79">
          <a:extLst>
            <a:ext uri="{FF2B5EF4-FFF2-40B4-BE49-F238E27FC236}">
              <a16:creationId xmlns:a16="http://schemas.microsoft.com/office/drawing/2014/main" id="{4EC12A07-6473-478F-8F27-155AC3F79D30}"/>
            </a:ext>
          </a:extLst>
        </xdr:cNvPr>
        <xdr:cNvCxnSpPr/>
      </xdr:nvCxnSpPr>
      <xdr:spPr>
        <a:xfrm>
          <a:off x="1130300" y="631012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72661</xdr:rowOff>
    </xdr:from>
    <xdr:ext cx="405111" cy="259045"/>
    <xdr:sp macro="" textlink="">
      <xdr:nvSpPr>
        <xdr:cNvPr id="81" name="n_1aveValue【道路】&#10;有形固定資産減価償却率">
          <a:extLst>
            <a:ext uri="{FF2B5EF4-FFF2-40B4-BE49-F238E27FC236}">
              <a16:creationId xmlns:a16="http://schemas.microsoft.com/office/drawing/2014/main" id="{A0078194-6220-4785-A438-2B610D5673AE}"/>
            </a:ext>
          </a:extLst>
        </xdr:cNvPr>
        <xdr:cNvSpPr txBox="1"/>
      </xdr:nvSpPr>
      <xdr:spPr>
        <a:xfrm>
          <a:off x="3582044" y="607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49801</xdr:rowOff>
    </xdr:from>
    <xdr:ext cx="405111" cy="259045"/>
    <xdr:sp macro="" textlink="">
      <xdr:nvSpPr>
        <xdr:cNvPr id="82" name="n_2aveValue【道路】&#10;有形固定資産減価償却率">
          <a:extLst>
            <a:ext uri="{FF2B5EF4-FFF2-40B4-BE49-F238E27FC236}">
              <a16:creationId xmlns:a16="http://schemas.microsoft.com/office/drawing/2014/main" id="{89D74146-1544-42E6-8ED0-E183F6FE69C4}"/>
            </a:ext>
          </a:extLst>
        </xdr:cNvPr>
        <xdr:cNvSpPr txBox="1"/>
      </xdr:nvSpPr>
      <xdr:spPr>
        <a:xfrm>
          <a:off x="27057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26941</xdr:rowOff>
    </xdr:from>
    <xdr:ext cx="405111" cy="259045"/>
    <xdr:sp macro="" textlink="">
      <xdr:nvSpPr>
        <xdr:cNvPr id="83" name="n_3aveValue【道路】&#10;有形固定資産減価償却率">
          <a:extLst>
            <a:ext uri="{FF2B5EF4-FFF2-40B4-BE49-F238E27FC236}">
              <a16:creationId xmlns:a16="http://schemas.microsoft.com/office/drawing/2014/main" id="{DFC7EFFF-BE36-48AC-82A0-F246EF2EC937}"/>
            </a:ext>
          </a:extLst>
        </xdr:cNvPr>
        <xdr:cNvSpPr txBox="1"/>
      </xdr:nvSpPr>
      <xdr:spPr>
        <a:xfrm>
          <a:off x="1816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1795</xdr:rowOff>
    </xdr:from>
    <xdr:ext cx="405111" cy="259045"/>
    <xdr:sp macro="" textlink="">
      <xdr:nvSpPr>
        <xdr:cNvPr id="84" name="n_4aveValue【道路】&#10;有形固定資産減価償却率">
          <a:extLst>
            <a:ext uri="{FF2B5EF4-FFF2-40B4-BE49-F238E27FC236}">
              <a16:creationId xmlns:a16="http://schemas.microsoft.com/office/drawing/2014/main" id="{DBB53C91-DD42-40DA-9426-72F473EA887C}"/>
            </a:ext>
          </a:extLst>
        </xdr:cNvPr>
        <xdr:cNvSpPr txBox="1"/>
      </xdr:nvSpPr>
      <xdr:spPr>
        <a:xfrm>
          <a:off x="927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131843</xdr:rowOff>
    </xdr:from>
    <xdr:ext cx="405111" cy="259045"/>
    <xdr:sp macro="" textlink="">
      <xdr:nvSpPr>
        <xdr:cNvPr id="85" name="n_1mainValue【道路】&#10;有形固定資産減価償却率">
          <a:extLst>
            <a:ext uri="{FF2B5EF4-FFF2-40B4-BE49-F238E27FC236}">
              <a16:creationId xmlns:a16="http://schemas.microsoft.com/office/drawing/2014/main" id="{BC52EAFF-AD8A-43C6-8E0C-471FE57F833D}"/>
            </a:ext>
          </a:extLst>
        </xdr:cNvPr>
        <xdr:cNvSpPr txBox="1"/>
      </xdr:nvSpPr>
      <xdr:spPr>
        <a:xfrm>
          <a:off x="3582044" y="6475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90695</xdr:rowOff>
    </xdr:from>
    <xdr:ext cx="405111" cy="259045"/>
    <xdr:sp macro="" textlink="">
      <xdr:nvSpPr>
        <xdr:cNvPr id="86" name="n_2mainValue【道路】&#10;有形固定資産減価償却率">
          <a:extLst>
            <a:ext uri="{FF2B5EF4-FFF2-40B4-BE49-F238E27FC236}">
              <a16:creationId xmlns:a16="http://schemas.microsoft.com/office/drawing/2014/main" id="{1D218949-0A9E-4C63-8A38-85B3ADA8973F}"/>
            </a:ext>
          </a:extLst>
        </xdr:cNvPr>
        <xdr:cNvSpPr txBox="1"/>
      </xdr:nvSpPr>
      <xdr:spPr>
        <a:xfrm>
          <a:off x="2705744" y="643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51833</xdr:rowOff>
    </xdr:from>
    <xdr:ext cx="405111" cy="259045"/>
    <xdr:sp macro="" textlink="">
      <xdr:nvSpPr>
        <xdr:cNvPr id="87" name="n_3mainValue【道路】&#10;有形固定資産減価償却率">
          <a:extLst>
            <a:ext uri="{FF2B5EF4-FFF2-40B4-BE49-F238E27FC236}">
              <a16:creationId xmlns:a16="http://schemas.microsoft.com/office/drawing/2014/main" id="{F700A7FA-80E2-46F1-BC6E-A9D5C23724CC}"/>
            </a:ext>
          </a:extLst>
        </xdr:cNvPr>
        <xdr:cNvSpPr txBox="1"/>
      </xdr:nvSpPr>
      <xdr:spPr>
        <a:xfrm>
          <a:off x="1816744" y="639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8399</xdr:rowOff>
    </xdr:from>
    <xdr:ext cx="405111" cy="259045"/>
    <xdr:sp macro="" textlink="">
      <xdr:nvSpPr>
        <xdr:cNvPr id="88" name="n_4mainValue【道路】&#10;有形固定資産減価償却率">
          <a:extLst>
            <a:ext uri="{FF2B5EF4-FFF2-40B4-BE49-F238E27FC236}">
              <a16:creationId xmlns:a16="http://schemas.microsoft.com/office/drawing/2014/main" id="{4ED84B75-55FD-4A7E-B4A1-E64FE618C304}"/>
            </a:ext>
          </a:extLst>
        </xdr:cNvPr>
        <xdr:cNvSpPr txBox="1"/>
      </xdr:nvSpPr>
      <xdr:spPr>
        <a:xfrm>
          <a:off x="927744" y="635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C602927A-9B61-463A-BABE-A2D6FD2B4B7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6A20D493-CADD-4073-8225-B83B38A4F31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6A54E960-F0C5-4C0E-B356-D7D09F1139B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9A921C55-2CAD-4687-A6F1-6025EAA438F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1AE77E28-36FA-48E2-B946-4E39049F412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69B14208-0995-4E0A-AE25-ECAC03AD323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F85C68EF-5145-4384-813E-356B77246A2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2978D70B-144F-4215-A58B-5E07C87F034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AA78B787-21B9-4BAB-8F8A-369537F5FEF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2CEBE083-20E0-4745-9FEB-E134ACF1144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AAA89C41-8991-4C85-99BD-FB0A6DC5ED2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DA0E9941-73D1-40E4-AC9B-71664AB6112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C13407BA-F9E1-4033-8190-6D3411FE3FC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F76F3A2B-A173-4D6A-BD21-8A0151B79039}"/>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EDBD7ABA-E25E-4318-B8DE-A6D1899A504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3F508EEC-A314-4E83-9948-C6916A52DD47}"/>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501201F7-D58D-4A99-BCB2-6900E276869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10B528D8-073C-4F93-8262-A21B4A4B3C3C}"/>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BD1497D0-8119-43B2-8301-EB638195E87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DEEBBE43-4EF9-421F-8919-244A7376A539}"/>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EA9BCAEB-0034-4647-B4BD-584A77C4E3F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5A5B792D-9916-44C6-8948-3B57C7E6A995}"/>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7F0AD655-D877-4DDF-AF34-EF1AE85FCA5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a:extLst>
            <a:ext uri="{FF2B5EF4-FFF2-40B4-BE49-F238E27FC236}">
              <a16:creationId xmlns:a16="http://schemas.microsoft.com/office/drawing/2014/main" id="{E43832E7-FDF0-4688-9C7D-90470CD7D263}"/>
            </a:ext>
          </a:extLst>
        </xdr:cNvPr>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a:extLst>
            <a:ext uri="{FF2B5EF4-FFF2-40B4-BE49-F238E27FC236}">
              <a16:creationId xmlns:a16="http://schemas.microsoft.com/office/drawing/2014/main" id="{2779DF38-BCF6-4FEA-9C1D-8DEBF5D03CEE}"/>
            </a:ext>
          </a:extLst>
        </xdr:cNvPr>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a:extLst>
            <a:ext uri="{FF2B5EF4-FFF2-40B4-BE49-F238E27FC236}">
              <a16:creationId xmlns:a16="http://schemas.microsoft.com/office/drawing/2014/main" id="{C9AFD13E-880B-41BB-9625-8E4A3B6F986F}"/>
            </a:ext>
          </a:extLst>
        </xdr:cNvPr>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a:extLst>
            <a:ext uri="{FF2B5EF4-FFF2-40B4-BE49-F238E27FC236}">
              <a16:creationId xmlns:a16="http://schemas.microsoft.com/office/drawing/2014/main" id="{EEDEDCD6-75EB-48E1-841E-30816C842520}"/>
            </a:ext>
          </a:extLst>
        </xdr:cNvPr>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a:extLst>
            <a:ext uri="{FF2B5EF4-FFF2-40B4-BE49-F238E27FC236}">
              <a16:creationId xmlns:a16="http://schemas.microsoft.com/office/drawing/2014/main" id="{1A449BE3-FF42-453A-8DC5-7B89B71D924F}"/>
            </a:ext>
          </a:extLst>
        </xdr:cNvPr>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49585</xdr:rowOff>
    </xdr:from>
    <xdr:ext cx="534377" cy="259045"/>
    <xdr:sp macro="" textlink="">
      <xdr:nvSpPr>
        <xdr:cNvPr id="117" name="【道路】&#10;一人当たり延長平均値テキスト">
          <a:extLst>
            <a:ext uri="{FF2B5EF4-FFF2-40B4-BE49-F238E27FC236}">
              <a16:creationId xmlns:a16="http://schemas.microsoft.com/office/drawing/2014/main" id="{C5F106BD-F19D-4C9D-BCF4-9A97B9DA0B63}"/>
            </a:ext>
          </a:extLst>
        </xdr:cNvPr>
        <xdr:cNvSpPr txBox="1"/>
      </xdr:nvSpPr>
      <xdr:spPr>
        <a:xfrm>
          <a:off x="10515600" y="6736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a:extLst>
            <a:ext uri="{FF2B5EF4-FFF2-40B4-BE49-F238E27FC236}">
              <a16:creationId xmlns:a16="http://schemas.microsoft.com/office/drawing/2014/main" id="{58F36D59-A4A3-4920-ADE3-CAE74D5D2127}"/>
            </a:ext>
          </a:extLst>
        </xdr:cNvPr>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a:extLst>
            <a:ext uri="{FF2B5EF4-FFF2-40B4-BE49-F238E27FC236}">
              <a16:creationId xmlns:a16="http://schemas.microsoft.com/office/drawing/2014/main" id="{05BDBCCF-87B7-4D9F-A114-4D6F19EB2D57}"/>
            </a:ext>
          </a:extLst>
        </xdr:cNvPr>
        <xdr:cNvSpPr/>
      </xdr:nvSpPr>
      <xdr:spPr>
        <a:xfrm>
          <a:off x="9588500" y="67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103200</xdr:rowOff>
    </xdr:from>
    <xdr:to>
      <xdr:col>46</xdr:col>
      <xdr:colOff>38100</xdr:colOff>
      <xdr:row>40</xdr:row>
      <xdr:rowOff>33350</xdr:rowOff>
    </xdr:to>
    <xdr:sp macro="" textlink="">
      <xdr:nvSpPr>
        <xdr:cNvPr id="120" name="フローチャート: 判断 119">
          <a:extLst>
            <a:ext uri="{FF2B5EF4-FFF2-40B4-BE49-F238E27FC236}">
              <a16:creationId xmlns:a16="http://schemas.microsoft.com/office/drawing/2014/main" id="{6CB7BF35-C800-4B2C-A6A6-04AC9434AC0C}"/>
            </a:ext>
          </a:extLst>
        </xdr:cNvPr>
        <xdr:cNvSpPr/>
      </xdr:nvSpPr>
      <xdr:spPr>
        <a:xfrm>
          <a:off x="8699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123641</xdr:rowOff>
    </xdr:from>
    <xdr:to>
      <xdr:col>41</xdr:col>
      <xdr:colOff>101600</xdr:colOff>
      <xdr:row>40</xdr:row>
      <xdr:rowOff>53791</xdr:rowOff>
    </xdr:to>
    <xdr:sp macro="" textlink="">
      <xdr:nvSpPr>
        <xdr:cNvPr id="121" name="フローチャート: 判断 120">
          <a:extLst>
            <a:ext uri="{FF2B5EF4-FFF2-40B4-BE49-F238E27FC236}">
              <a16:creationId xmlns:a16="http://schemas.microsoft.com/office/drawing/2014/main" id="{23DFB830-1782-4497-B8B3-A6ADB84BC00A}"/>
            </a:ext>
          </a:extLst>
        </xdr:cNvPr>
        <xdr:cNvSpPr/>
      </xdr:nvSpPr>
      <xdr:spPr>
        <a:xfrm>
          <a:off x="7810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126022</xdr:rowOff>
    </xdr:from>
    <xdr:to>
      <xdr:col>36</xdr:col>
      <xdr:colOff>165100</xdr:colOff>
      <xdr:row>40</xdr:row>
      <xdr:rowOff>56172</xdr:rowOff>
    </xdr:to>
    <xdr:sp macro="" textlink="">
      <xdr:nvSpPr>
        <xdr:cNvPr id="122" name="フローチャート: 判断 121">
          <a:extLst>
            <a:ext uri="{FF2B5EF4-FFF2-40B4-BE49-F238E27FC236}">
              <a16:creationId xmlns:a16="http://schemas.microsoft.com/office/drawing/2014/main" id="{572F61CF-B4BA-49E3-B4A1-CB6151B02A1D}"/>
            </a:ext>
          </a:extLst>
        </xdr:cNvPr>
        <xdr:cNvSpPr/>
      </xdr:nvSpPr>
      <xdr:spPr>
        <a:xfrm>
          <a:off x="6921500" y="6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BA6836E-851B-48E8-9FCA-C69D196C0D4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7F9CE80-411B-4D74-85E5-E05557BE603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3E73C7B-9C94-4892-B0AE-9C25FB55CFA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660D41F-6FE6-4858-A7CB-A83112A0188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E1EB6E8-8FCE-447B-89CB-C5AD512BABA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161551</xdr:rowOff>
    </xdr:from>
    <xdr:to>
      <xdr:col>55</xdr:col>
      <xdr:colOff>50800</xdr:colOff>
      <xdr:row>39</xdr:row>
      <xdr:rowOff>91701</xdr:rowOff>
    </xdr:to>
    <xdr:sp macro="" textlink="">
      <xdr:nvSpPr>
        <xdr:cNvPr id="128" name="楕円 127">
          <a:extLst>
            <a:ext uri="{FF2B5EF4-FFF2-40B4-BE49-F238E27FC236}">
              <a16:creationId xmlns:a16="http://schemas.microsoft.com/office/drawing/2014/main" id="{7B1AAB1C-9B7F-466D-9B11-131AD9492184}"/>
            </a:ext>
          </a:extLst>
        </xdr:cNvPr>
        <xdr:cNvSpPr/>
      </xdr:nvSpPr>
      <xdr:spPr>
        <a:xfrm>
          <a:off x="10426700" y="667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12978</xdr:rowOff>
    </xdr:from>
    <xdr:ext cx="534377" cy="259045"/>
    <xdr:sp macro="" textlink="">
      <xdr:nvSpPr>
        <xdr:cNvPr id="129" name="【道路】&#10;一人当たり延長該当値テキスト">
          <a:extLst>
            <a:ext uri="{FF2B5EF4-FFF2-40B4-BE49-F238E27FC236}">
              <a16:creationId xmlns:a16="http://schemas.microsoft.com/office/drawing/2014/main" id="{E2DE2429-FCDB-49E1-9B29-EA59F6596661}"/>
            </a:ext>
          </a:extLst>
        </xdr:cNvPr>
        <xdr:cNvSpPr txBox="1"/>
      </xdr:nvSpPr>
      <xdr:spPr>
        <a:xfrm>
          <a:off x="10515600" y="652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167570</xdr:rowOff>
    </xdr:from>
    <xdr:to>
      <xdr:col>50</xdr:col>
      <xdr:colOff>165100</xdr:colOff>
      <xdr:row>39</xdr:row>
      <xdr:rowOff>97720</xdr:rowOff>
    </xdr:to>
    <xdr:sp macro="" textlink="">
      <xdr:nvSpPr>
        <xdr:cNvPr id="130" name="楕円 129">
          <a:extLst>
            <a:ext uri="{FF2B5EF4-FFF2-40B4-BE49-F238E27FC236}">
              <a16:creationId xmlns:a16="http://schemas.microsoft.com/office/drawing/2014/main" id="{2A359E42-2A7A-40B6-B1C4-F03F3F58620D}"/>
            </a:ext>
          </a:extLst>
        </xdr:cNvPr>
        <xdr:cNvSpPr/>
      </xdr:nvSpPr>
      <xdr:spPr>
        <a:xfrm>
          <a:off x="9588500" y="66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40901</xdr:rowOff>
    </xdr:from>
    <xdr:to>
      <xdr:col>55</xdr:col>
      <xdr:colOff>0</xdr:colOff>
      <xdr:row>39</xdr:row>
      <xdr:rowOff>46920</xdr:rowOff>
    </xdr:to>
    <xdr:cxnSp macro="">
      <xdr:nvCxnSpPr>
        <xdr:cNvPr id="131" name="直線コネクタ 130">
          <a:extLst>
            <a:ext uri="{FF2B5EF4-FFF2-40B4-BE49-F238E27FC236}">
              <a16:creationId xmlns:a16="http://schemas.microsoft.com/office/drawing/2014/main" id="{EE166E07-88D5-45D0-A055-CC772B2202CD}"/>
            </a:ext>
          </a:extLst>
        </xdr:cNvPr>
        <xdr:cNvCxnSpPr/>
      </xdr:nvCxnSpPr>
      <xdr:spPr>
        <a:xfrm flipV="1">
          <a:off x="9639300" y="6727451"/>
          <a:ext cx="838200" cy="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3893</xdr:rowOff>
    </xdr:from>
    <xdr:to>
      <xdr:col>46</xdr:col>
      <xdr:colOff>38100</xdr:colOff>
      <xdr:row>39</xdr:row>
      <xdr:rowOff>105493</xdr:rowOff>
    </xdr:to>
    <xdr:sp macro="" textlink="">
      <xdr:nvSpPr>
        <xdr:cNvPr id="132" name="楕円 131">
          <a:extLst>
            <a:ext uri="{FF2B5EF4-FFF2-40B4-BE49-F238E27FC236}">
              <a16:creationId xmlns:a16="http://schemas.microsoft.com/office/drawing/2014/main" id="{3D7C9483-0690-47F5-B143-08986B5C7580}"/>
            </a:ext>
          </a:extLst>
        </xdr:cNvPr>
        <xdr:cNvSpPr/>
      </xdr:nvSpPr>
      <xdr:spPr>
        <a:xfrm>
          <a:off x="8699500" y="669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46920</xdr:rowOff>
    </xdr:from>
    <xdr:to>
      <xdr:col>50</xdr:col>
      <xdr:colOff>114300</xdr:colOff>
      <xdr:row>39</xdr:row>
      <xdr:rowOff>54693</xdr:rowOff>
    </xdr:to>
    <xdr:cxnSp macro="">
      <xdr:nvCxnSpPr>
        <xdr:cNvPr id="133" name="直線コネクタ 132">
          <a:extLst>
            <a:ext uri="{FF2B5EF4-FFF2-40B4-BE49-F238E27FC236}">
              <a16:creationId xmlns:a16="http://schemas.microsoft.com/office/drawing/2014/main" id="{1938FB7D-EFBA-4AA0-8871-21C267807AEB}"/>
            </a:ext>
          </a:extLst>
        </xdr:cNvPr>
        <xdr:cNvCxnSpPr/>
      </xdr:nvCxnSpPr>
      <xdr:spPr>
        <a:xfrm flipV="1">
          <a:off x="8750300" y="6733470"/>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12046</xdr:rowOff>
    </xdr:from>
    <xdr:to>
      <xdr:col>41</xdr:col>
      <xdr:colOff>101600</xdr:colOff>
      <xdr:row>39</xdr:row>
      <xdr:rowOff>113646</xdr:rowOff>
    </xdr:to>
    <xdr:sp macro="" textlink="">
      <xdr:nvSpPr>
        <xdr:cNvPr id="134" name="楕円 133">
          <a:extLst>
            <a:ext uri="{FF2B5EF4-FFF2-40B4-BE49-F238E27FC236}">
              <a16:creationId xmlns:a16="http://schemas.microsoft.com/office/drawing/2014/main" id="{076DEAB6-9F27-4999-B977-1C36E9BB2042}"/>
            </a:ext>
          </a:extLst>
        </xdr:cNvPr>
        <xdr:cNvSpPr/>
      </xdr:nvSpPr>
      <xdr:spPr>
        <a:xfrm>
          <a:off x="7810500" y="669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54693</xdr:rowOff>
    </xdr:from>
    <xdr:to>
      <xdr:col>45</xdr:col>
      <xdr:colOff>177800</xdr:colOff>
      <xdr:row>39</xdr:row>
      <xdr:rowOff>62846</xdr:rowOff>
    </xdr:to>
    <xdr:cxnSp macro="">
      <xdr:nvCxnSpPr>
        <xdr:cNvPr id="135" name="直線コネクタ 134">
          <a:extLst>
            <a:ext uri="{FF2B5EF4-FFF2-40B4-BE49-F238E27FC236}">
              <a16:creationId xmlns:a16="http://schemas.microsoft.com/office/drawing/2014/main" id="{F7642CE5-91E9-4215-8877-2D5B2DD5955A}"/>
            </a:ext>
          </a:extLst>
        </xdr:cNvPr>
        <xdr:cNvCxnSpPr/>
      </xdr:nvCxnSpPr>
      <xdr:spPr>
        <a:xfrm flipV="1">
          <a:off x="7861300" y="6741243"/>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22123</xdr:rowOff>
    </xdr:from>
    <xdr:to>
      <xdr:col>36</xdr:col>
      <xdr:colOff>165100</xdr:colOff>
      <xdr:row>39</xdr:row>
      <xdr:rowOff>123723</xdr:rowOff>
    </xdr:to>
    <xdr:sp macro="" textlink="">
      <xdr:nvSpPr>
        <xdr:cNvPr id="136" name="楕円 135">
          <a:extLst>
            <a:ext uri="{FF2B5EF4-FFF2-40B4-BE49-F238E27FC236}">
              <a16:creationId xmlns:a16="http://schemas.microsoft.com/office/drawing/2014/main" id="{A654FA73-AE2E-49AE-91F1-01EE4D94711E}"/>
            </a:ext>
          </a:extLst>
        </xdr:cNvPr>
        <xdr:cNvSpPr/>
      </xdr:nvSpPr>
      <xdr:spPr>
        <a:xfrm>
          <a:off x="6921500" y="670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62846</xdr:rowOff>
    </xdr:from>
    <xdr:to>
      <xdr:col>41</xdr:col>
      <xdr:colOff>50800</xdr:colOff>
      <xdr:row>39</xdr:row>
      <xdr:rowOff>72923</xdr:rowOff>
    </xdr:to>
    <xdr:cxnSp macro="">
      <xdr:nvCxnSpPr>
        <xdr:cNvPr id="137" name="直線コネクタ 136">
          <a:extLst>
            <a:ext uri="{FF2B5EF4-FFF2-40B4-BE49-F238E27FC236}">
              <a16:creationId xmlns:a16="http://schemas.microsoft.com/office/drawing/2014/main" id="{4716E6AF-07B0-4571-8314-3B6952F55F07}"/>
            </a:ext>
          </a:extLst>
        </xdr:cNvPr>
        <xdr:cNvCxnSpPr/>
      </xdr:nvCxnSpPr>
      <xdr:spPr>
        <a:xfrm flipV="1">
          <a:off x="6972300" y="6749396"/>
          <a:ext cx="889000" cy="1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3656</xdr:rowOff>
    </xdr:from>
    <xdr:ext cx="534377" cy="259045"/>
    <xdr:sp macro="" textlink="">
      <xdr:nvSpPr>
        <xdr:cNvPr id="138" name="n_1aveValue【道路】&#10;一人当たり延長">
          <a:extLst>
            <a:ext uri="{FF2B5EF4-FFF2-40B4-BE49-F238E27FC236}">
              <a16:creationId xmlns:a16="http://schemas.microsoft.com/office/drawing/2014/main" id="{8781CC54-DDA9-4643-AFA8-032574BFD7E1}"/>
            </a:ext>
          </a:extLst>
        </xdr:cNvPr>
        <xdr:cNvSpPr txBox="1"/>
      </xdr:nvSpPr>
      <xdr:spPr>
        <a:xfrm>
          <a:off x="9359411" y="686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24477</xdr:rowOff>
    </xdr:from>
    <xdr:ext cx="534377" cy="259045"/>
    <xdr:sp macro="" textlink="">
      <xdr:nvSpPr>
        <xdr:cNvPr id="139" name="n_2aveValue【道路】&#10;一人当たり延長">
          <a:extLst>
            <a:ext uri="{FF2B5EF4-FFF2-40B4-BE49-F238E27FC236}">
              <a16:creationId xmlns:a16="http://schemas.microsoft.com/office/drawing/2014/main" id="{775FF6AA-64EC-4517-9958-2FEED784BF37}"/>
            </a:ext>
          </a:extLst>
        </xdr:cNvPr>
        <xdr:cNvSpPr txBox="1"/>
      </xdr:nvSpPr>
      <xdr:spPr>
        <a:xfrm>
          <a:off x="8483111" y="68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44918</xdr:rowOff>
    </xdr:from>
    <xdr:ext cx="534377" cy="259045"/>
    <xdr:sp macro="" textlink="">
      <xdr:nvSpPr>
        <xdr:cNvPr id="140" name="n_3aveValue【道路】&#10;一人当たり延長">
          <a:extLst>
            <a:ext uri="{FF2B5EF4-FFF2-40B4-BE49-F238E27FC236}">
              <a16:creationId xmlns:a16="http://schemas.microsoft.com/office/drawing/2014/main" id="{C763C2AF-80AC-4DAE-A148-39BDFBD8A9AB}"/>
            </a:ext>
          </a:extLst>
        </xdr:cNvPr>
        <xdr:cNvSpPr txBox="1"/>
      </xdr:nvSpPr>
      <xdr:spPr>
        <a:xfrm>
          <a:off x="75941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47299</xdr:rowOff>
    </xdr:from>
    <xdr:ext cx="534377" cy="259045"/>
    <xdr:sp macro="" textlink="">
      <xdr:nvSpPr>
        <xdr:cNvPr id="141" name="n_4aveValue【道路】&#10;一人当たり延長">
          <a:extLst>
            <a:ext uri="{FF2B5EF4-FFF2-40B4-BE49-F238E27FC236}">
              <a16:creationId xmlns:a16="http://schemas.microsoft.com/office/drawing/2014/main" id="{2BB8ADA5-826C-41AE-A526-AD6824EF60C3}"/>
            </a:ext>
          </a:extLst>
        </xdr:cNvPr>
        <xdr:cNvSpPr txBox="1"/>
      </xdr:nvSpPr>
      <xdr:spPr>
        <a:xfrm>
          <a:off x="6705111" y="690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114247</xdr:rowOff>
    </xdr:from>
    <xdr:ext cx="534377" cy="259045"/>
    <xdr:sp macro="" textlink="">
      <xdr:nvSpPr>
        <xdr:cNvPr id="142" name="n_1mainValue【道路】&#10;一人当たり延長">
          <a:extLst>
            <a:ext uri="{FF2B5EF4-FFF2-40B4-BE49-F238E27FC236}">
              <a16:creationId xmlns:a16="http://schemas.microsoft.com/office/drawing/2014/main" id="{365ED97B-B390-4186-8829-044DFD81F135}"/>
            </a:ext>
          </a:extLst>
        </xdr:cNvPr>
        <xdr:cNvSpPr txBox="1"/>
      </xdr:nvSpPr>
      <xdr:spPr>
        <a:xfrm>
          <a:off x="9359411" y="645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122019</xdr:rowOff>
    </xdr:from>
    <xdr:ext cx="534377" cy="259045"/>
    <xdr:sp macro="" textlink="">
      <xdr:nvSpPr>
        <xdr:cNvPr id="143" name="n_2mainValue【道路】&#10;一人当たり延長">
          <a:extLst>
            <a:ext uri="{FF2B5EF4-FFF2-40B4-BE49-F238E27FC236}">
              <a16:creationId xmlns:a16="http://schemas.microsoft.com/office/drawing/2014/main" id="{DC4AAE46-9135-4E01-BC13-F3EF7E90019D}"/>
            </a:ext>
          </a:extLst>
        </xdr:cNvPr>
        <xdr:cNvSpPr txBox="1"/>
      </xdr:nvSpPr>
      <xdr:spPr>
        <a:xfrm>
          <a:off x="8483111" y="646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130173</xdr:rowOff>
    </xdr:from>
    <xdr:ext cx="534377" cy="259045"/>
    <xdr:sp macro="" textlink="">
      <xdr:nvSpPr>
        <xdr:cNvPr id="144" name="n_3mainValue【道路】&#10;一人当たり延長">
          <a:extLst>
            <a:ext uri="{FF2B5EF4-FFF2-40B4-BE49-F238E27FC236}">
              <a16:creationId xmlns:a16="http://schemas.microsoft.com/office/drawing/2014/main" id="{4D3EF84D-1B2A-467E-B3EB-ADB8F6C88CDE}"/>
            </a:ext>
          </a:extLst>
        </xdr:cNvPr>
        <xdr:cNvSpPr txBox="1"/>
      </xdr:nvSpPr>
      <xdr:spPr>
        <a:xfrm>
          <a:off x="7594111" y="64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140250</xdr:rowOff>
    </xdr:from>
    <xdr:ext cx="534377" cy="259045"/>
    <xdr:sp macro="" textlink="">
      <xdr:nvSpPr>
        <xdr:cNvPr id="145" name="n_4mainValue【道路】&#10;一人当たり延長">
          <a:extLst>
            <a:ext uri="{FF2B5EF4-FFF2-40B4-BE49-F238E27FC236}">
              <a16:creationId xmlns:a16="http://schemas.microsoft.com/office/drawing/2014/main" id="{3235BA6C-74CC-46E0-9FE6-4B6CC875116A}"/>
            </a:ext>
          </a:extLst>
        </xdr:cNvPr>
        <xdr:cNvSpPr txBox="1"/>
      </xdr:nvSpPr>
      <xdr:spPr>
        <a:xfrm>
          <a:off x="6705111" y="648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4F4DC710-A5E3-4AD9-A8AB-2AA7371755E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D91AAE32-637C-4539-865F-483F6DF171C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CCCBFB74-CF0B-4B5D-ACF9-7419C0268D7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78B0A43E-785F-49C5-84D2-4894A5C5B2E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8A02AB9C-C071-4C58-8953-F79EC881543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AFF7F74E-7B83-49D1-A8EB-91887DD96B0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3C9CB5A5-42EB-4C85-BA0E-97E68D23FF8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F68D72C4-3583-405D-84FD-B79E3A10C6F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6C9D88E4-0ED6-4343-B39F-A58A400FCA5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55ABA51A-E322-4E97-8944-A1E457C9F82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FB108BFB-9FD4-47FB-9440-6133D331E2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A9A1D1DE-650D-4F1B-9956-2F89A60E21E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82B6403D-8BB0-4951-9D8A-CD3E6A84801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F9466974-0159-46B0-8611-F1280E11FBE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BB22DA1-31FF-4FC8-88D4-3BC62DE671B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E5696BEC-A990-4324-B5AA-A74F7B79371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65D82C02-63C4-49CA-98B0-704CC0B31A7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4D46F640-BD35-431F-B858-3C45EEA74A3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450E6698-B247-4A5F-B8CF-9AF773F4AA5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292EDB58-DC8F-4255-85F8-583163583F8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86A98A15-CCAC-4D1F-9800-A43E761EAFE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B42E887D-534C-4CF5-86E1-148B51EF03E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EA712465-F2DF-45CD-9688-7DB2D414912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5BDACC93-910D-413F-932A-8EFD74EE435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B966BF1F-833E-48E8-9C3D-E7F53917893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a:extLst>
            <a:ext uri="{FF2B5EF4-FFF2-40B4-BE49-F238E27FC236}">
              <a16:creationId xmlns:a16="http://schemas.microsoft.com/office/drawing/2014/main" id="{E6E1886D-84DF-4ACC-8687-56969A69B43A}"/>
            </a:ext>
          </a:extLst>
        </xdr:cNvPr>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AD4C692C-0823-4656-A90E-0A2D1C0E3EAF}"/>
            </a:ext>
          </a:extLst>
        </xdr:cNvPr>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a:extLst>
            <a:ext uri="{FF2B5EF4-FFF2-40B4-BE49-F238E27FC236}">
              <a16:creationId xmlns:a16="http://schemas.microsoft.com/office/drawing/2014/main" id="{258D7274-2BBB-417F-9D9A-F62E10709F52}"/>
            </a:ext>
          </a:extLst>
        </xdr:cNvPr>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10D76FAB-7410-425A-B840-F92A615F6FFD}"/>
            </a:ext>
          </a:extLst>
        </xdr:cNvPr>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a:extLst>
            <a:ext uri="{FF2B5EF4-FFF2-40B4-BE49-F238E27FC236}">
              <a16:creationId xmlns:a16="http://schemas.microsoft.com/office/drawing/2014/main" id="{C6C7BDF8-698E-46B5-AC52-4943F32864CB}"/>
            </a:ext>
          </a:extLst>
        </xdr:cNvPr>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22FD7D27-E0DD-4A70-98EB-A0CCB88C3FEC}"/>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a:extLst>
            <a:ext uri="{FF2B5EF4-FFF2-40B4-BE49-F238E27FC236}">
              <a16:creationId xmlns:a16="http://schemas.microsoft.com/office/drawing/2014/main" id="{CDB8934C-CC1D-442B-B50D-8CE6E1BD0EEE}"/>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a:extLst>
            <a:ext uri="{FF2B5EF4-FFF2-40B4-BE49-F238E27FC236}">
              <a16:creationId xmlns:a16="http://schemas.microsoft.com/office/drawing/2014/main" id="{EBB367D2-AFD6-4D54-B77D-C46AB414DEBF}"/>
            </a:ext>
          </a:extLst>
        </xdr:cNvPr>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79" name="フローチャート: 判断 178">
          <a:extLst>
            <a:ext uri="{FF2B5EF4-FFF2-40B4-BE49-F238E27FC236}">
              <a16:creationId xmlns:a16="http://schemas.microsoft.com/office/drawing/2014/main" id="{DB2ACE93-7A09-4AF8-BC81-B35317132A44}"/>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0" name="フローチャート: 判断 179">
          <a:extLst>
            <a:ext uri="{FF2B5EF4-FFF2-40B4-BE49-F238E27FC236}">
              <a16:creationId xmlns:a16="http://schemas.microsoft.com/office/drawing/2014/main" id="{C42F463B-2B69-4169-A5F3-AF4BE08A0F5B}"/>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1" name="フローチャート: 判断 180">
          <a:extLst>
            <a:ext uri="{FF2B5EF4-FFF2-40B4-BE49-F238E27FC236}">
              <a16:creationId xmlns:a16="http://schemas.microsoft.com/office/drawing/2014/main" id="{8A4FAE06-A610-46E1-B2AC-56259B0D8433}"/>
            </a:ext>
          </a:extLst>
        </xdr:cNvPr>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2BCED868-AD3E-421D-8988-81DC63CDF78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FCD05A1-5789-4CF0-947E-0B655E689F9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453AFFE-381A-48E7-A40D-B752809BB27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CE8D0EA-A2C7-4FE6-A628-51C1B6EC0E7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2F612B5-49DB-48BD-84F9-E554C69EFDF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42273</xdr:rowOff>
    </xdr:from>
    <xdr:to>
      <xdr:col>24</xdr:col>
      <xdr:colOff>114300</xdr:colOff>
      <xdr:row>60</xdr:row>
      <xdr:rowOff>143873</xdr:rowOff>
    </xdr:to>
    <xdr:sp macro="" textlink="">
      <xdr:nvSpPr>
        <xdr:cNvPr id="187" name="楕円 186">
          <a:extLst>
            <a:ext uri="{FF2B5EF4-FFF2-40B4-BE49-F238E27FC236}">
              <a16:creationId xmlns:a16="http://schemas.microsoft.com/office/drawing/2014/main" id="{D6C7863A-86FB-49F5-9A66-778B4BDFB606}"/>
            </a:ext>
          </a:extLst>
        </xdr:cNvPr>
        <xdr:cNvSpPr/>
      </xdr:nvSpPr>
      <xdr:spPr>
        <a:xfrm>
          <a:off x="45847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65150</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5A272FA2-3BD8-4578-BBAE-4CF9ED4EB165}"/>
            </a:ext>
          </a:extLst>
        </xdr:cNvPr>
        <xdr:cNvSpPr txBox="1"/>
      </xdr:nvSpPr>
      <xdr:spPr>
        <a:xfrm>
          <a:off x="4673600" y="10180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14515</xdr:rowOff>
    </xdr:from>
    <xdr:to>
      <xdr:col>20</xdr:col>
      <xdr:colOff>38100</xdr:colOff>
      <xdr:row>60</xdr:row>
      <xdr:rowOff>116115</xdr:rowOff>
    </xdr:to>
    <xdr:sp macro="" textlink="">
      <xdr:nvSpPr>
        <xdr:cNvPr id="189" name="楕円 188">
          <a:extLst>
            <a:ext uri="{FF2B5EF4-FFF2-40B4-BE49-F238E27FC236}">
              <a16:creationId xmlns:a16="http://schemas.microsoft.com/office/drawing/2014/main" id="{E5647EBC-64BA-4E51-961D-3C4005312C95}"/>
            </a:ext>
          </a:extLst>
        </xdr:cNvPr>
        <xdr:cNvSpPr/>
      </xdr:nvSpPr>
      <xdr:spPr>
        <a:xfrm>
          <a:off x="3746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65315</xdr:rowOff>
    </xdr:from>
    <xdr:to>
      <xdr:col>24</xdr:col>
      <xdr:colOff>63500</xdr:colOff>
      <xdr:row>60</xdr:row>
      <xdr:rowOff>93073</xdr:rowOff>
    </xdr:to>
    <xdr:cxnSp macro="">
      <xdr:nvCxnSpPr>
        <xdr:cNvPr id="190" name="直線コネクタ 189">
          <a:extLst>
            <a:ext uri="{FF2B5EF4-FFF2-40B4-BE49-F238E27FC236}">
              <a16:creationId xmlns:a16="http://schemas.microsoft.com/office/drawing/2014/main" id="{C396ADC0-70E3-4B17-A887-72F7326C2FDE}"/>
            </a:ext>
          </a:extLst>
        </xdr:cNvPr>
        <xdr:cNvCxnSpPr/>
      </xdr:nvCxnSpPr>
      <xdr:spPr>
        <a:xfrm>
          <a:off x="3797300" y="10352315"/>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159838</xdr:rowOff>
    </xdr:from>
    <xdr:to>
      <xdr:col>15</xdr:col>
      <xdr:colOff>101600</xdr:colOff>
      <xdr:row>60</xdr:row>
      <xdr:rowOff>89988</xdr:rowOff>
    </xdr:to>
    <xdr:sp macro="" textlink="">
      <xdr:nvSpPr>
        <xdr:cNvPr id="191" name="楕円 190">
          <a:extLst>
            <a:ext uri="{FF2B5EF4-FFF2-40B4-BE49-F238E27FC236}">
              <a16:creationId xmlns:a16="http://schemas.microsoft.com/office/drawing/2014/main" id="{18805C30-6960-4B09-9D1A-FF3CE13B49EA}"/>
            </a:ext>
          </a:extLst>
        </xdr:cNvPr>
        <xdr:cNvSpPr/>
      </xdr:nvSpPr>
      <xdr:spPr>
        <a:xfrm>
          <a:off x="2857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39188</xdr:rowOff>
    </xdr:from>
    <xdr:to>
      <xdr:col>19</xdr:col>
      <xdr:colOff>177800</xdr:colOff>
      <xdr:row>60</xdr:row>
      <xdr:rowOff>65315</xdr:rowOff>
    </xdr:to>
    <xdr:cxnSp macro="">
      <xdr:nvCxnSpPr>
        <xdr:cNvPr id="192" name="直線コネクタ 191">
          <a:extLst>
            <a:ext uri="{FF2B5EF4-FFF2-40B4-BE49-F238E27FC236}">
              <a16:creationId xmlns:a16="http://schemas.microsoft.com/office/drawing/2014/main" id="{FFE70F55-ABD4-40D5-9F59-8FC947D18D76}"/>
            </a:ext>
          </a:extLst>
        </xdr:cNvPr>
        <xdr:cNvCxnSpPr/>
      </xdr:nvCxnSpPr>
      <xdr:spPr>
        <a:xfrm>
          <a:off x="2908300" y="10326188"/>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135346</xdr:rowOff>
    </xdr:from>
    <xdr:to>
      <xdr:col>10</xdr:col>
      <xdr:colOff>165100</xdr:colOff>
      <xdr:row>60</xdr:row>
      <xdr:rowOff>65496</xdr:rowOff>
    </xdr:to>
    <xdr:sp macro="" textlink="">
      <xdr:nvSpPr>
        <xdr:cNvPr id="193" name="楕円 192">
          <a:extLst>
            <a:ext uri="{FF2B5EF4-FFF2-40B4-BE49-F238E27FC236}">
              <a16:creationId xmlns:a16="http://schemas.microsoft.com/office/drawing/2014/main" id="{25BF5FF2-85BD-4BC6-A5B4-52E085538DDE}"/>
            </a:ext>
          </a:extLst>
        </xdr:cNvPr>
        <xdr:cNvSpPr/>
      </xdr:nvSpPr>
      <xdr:spPr>
        <a:xfrm>
          <a:off x="1968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14696</xdr:rowOff>
    </xdr:from>
    <xdr:to>
      <xdr:col>15</xdr:col>
      <xdr:colOff>50800</xdr:colOff>
      <xdr:row>60</xdr:row>
      <xdr:rowOff>39188</xdr:rowOff>
    </xdr:to>
    <xdr:cxnSp macro="">
      <xdr:nvCxnSpPr>
        <xdr:cNvPr id="194" name="直線コネクタ 193">
          <a:extLst>
            <a:ext uri="{FF2B5EF4-FFF2-40B4-BE49-F238E27FC236}">
              <a16:creationId xmlns:a16="http://schemas.microsoft.com/office/drawing/2014/main" id="{48296D26-AB44-4D32-8567-50EB3C52BF3F}"/>
            </a:ext>
          </a:extLst>
        </xdr:cNvPr>
        <xdr:cNvCxnSpPr/>
      </xdr:nvCxnSpPr>
      <xdr:spPr>
        <a:xfrm>
          <a:off x="2019300" y="1030169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107587</xdr:rowOff>
    </xdr:from>
    <xdr:to>
      <xdr:col>6</xdr:col>
      <xdr:colOff>38100</xdr:colOff>
      <xdr:row>60</xdr:row>
      <xdr:rowOff>37737</xdr:rowOff>
    </xdr:to>
    <xdr:sp macro="" textlink="">
      <xdr:nvSpPr>
        <xdr:cNvPr id="195" name="楕円 194">
          <a:extLst>
            <a:ext uri="{FF2B5EF4-FFF2-40B4-BE49-F238E27FC236}">
              <a16:creationId xmlns:a16="http://schemas.microsoft.com/office/drawing/2014/main" id="{47A2E147-FC9C-4B9B-B76E-1E60D4374F02}"/>
            </a:ext>
          </a:extLst>
        </xdr:cNvPr>
        <xdr:cNvSpPr/>
      </xdr:nvSpPr>
      <xdr:spPr>
        <a:xfrm>
          <a:off x="1079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158387</xdr:rowOff>
    </xdr:from>
    <xdr:to>
      <xdr:col>10</xdr:col>
      <xdr:colOff>114300</xdr:colOff>
      <xdr:row>60</xdr:row>
      <xdr:rowOff>14696</xdr:rowOff>
    </xdr:to>
    <xdr:cxnSp macro="">
      <xdr:nvCxnSpPr>
        <xdr:cNvPr id="196" name="直線コネクタ 195">
          <a:extLst>
            <a:ext uri="{FF2B5EF4-FFF2-40B4-BE49-F238E27FC236}">
              <a16:creationId xmlns:a16="http://schemas.microsoft.com/office/drawing/2014/main" id="{6619AA6F-9E72-4963-9A7E-892E3A36E70D}"/>
            </a:ext>
          </a:extLst>
        </xdr:cNvPr>
        <xdr:cNvCxnSpPr/>
      </xdr:nvCxnSpPr>
      <xdr:spPr>
        <a:xfrm>
          <a:off x="1130300" y="1027393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19067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2C7497B2-0FDE-4276-992A-EE2EE714DCB8}"/>
            </a:ext>
          </a:extLst>
        </xdr:cNvPr>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7EFAEBCC-3A77-4E21-8317-1FB7ED04D835}"/>
            </a:ext>
          </a:extLst>
        </xdr:cNvPr>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C3DCEC93-4DF3-4F1E-BB10-6D17C7B5E180}"/>
            </a:ext>
          </a:extLst>
        </xdr:cNvPr>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135000</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6E662EB6-0048-4D25-9394-1EFB8568D723}"/>
            </a:ext>
          </a:extLst>
        </xdr:cNvPr>
        <xdr:cNvSpPr txBox="1"/>
      </xdr:nvSpPr>
      <xdr:spPr>
        <a:xfrm>
          <a:off x="927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132642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200F6074-B76C-4A92-BACB-3011E6004C14}"/>
            </a:ext>
          </a:extLst>
        </xdr:cNvPr>
        <xdr:cNvSpPr txBox="1"/>
      </xdr:nvSpPr>
      <xdr:spPr>
        <a:xfrm>
          <a:off x="3582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106515</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98ADFBFC-5D9E-4A68-A99C-62572EF5A827}"/>
            </a:ext>
          </a:extLst>
        </xdr:cNvPr>
        <xdr:cNvSpPr txBox="1"/>
      </xdr:nvSpPr>
      <xdr:spPr>
        <a:xfrm>
          <a:off x="2705744" y="1005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82023</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7C1B2FFE-C672-427D-878F-B777E6B2AF59}"/>
            </a:ext>
          </a:extLst>
        </xdr:cNvPr>
        <xdr:cNvSpPr txBox="1"/>
      </xdr:nvSpPr>
      <xdr:spPr>
        <a:xfrm>
          <a:off x="18167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54264</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B1FD30A0-9BAB-443F-B413-7AF16F754AE8}"/>
            </a:ext>
          </a:extLst>
        </xdr:cNvPr>
        <xdr:cNvSpPr txBox="1"/>
      </xdr:nvSpPr>
      <xdr:spPr>
        <a:xfrm>
          <a:off x="927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EAB483CE-8996-4E3A-8295-E141D5976D9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1F40E165-8C3E-45A7-975B-EE250A8878C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3CAAD022-7F37-44F0-AD49-301AD338E75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ACD45406-6F46-4E1A-90AF-2F28A180391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EC42271-46D1-4C08-8633-8376158DFE3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E803B25-0FBE-4A8A-974A-467EB14416B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96616F3B-3D3F-4588-AD6F-4589BD69E53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23A8D755-FC9F-43E0-AFA3-B639B05BA64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674C2A75-9312-4491-BE86-54649B294A9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4147CE1F-9A8A-4F2E-BCF9-2161561CCB9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7434D1A4-3B0C-4A60-81DF-C2679767637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1E9FD6CA-9C29-46A5-B52F-2DB00EFA7085}"/>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943E0930-A890-4A75-A96F-A5C9B583090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7B414BCB-D013-456B-A5F2-81716D5AD649}"/>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2E6325C7-CB31-4498-9ECF-5F8DEA756D7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6474BBD5-98B0-4975-ACF3-49D7D1B35535}"/>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EA772BE0-2A42-4F52-9769-46E75661F70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823EFA4D-110F-45AE-953C-C85B6E4FDD31}"/>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3F2841ED-D386-4E35-A301-69C21C25AF8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DDC58352-5ED4-4476-8911-8279FAAD5918}"/>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FE7711B1-F6F0-4EE5-889A-F2214CD5348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E9B4754-F7DC-44D9-9591-B4F578307CF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80D91728-C56E-44B6-9F4C-6172BE0170B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a:extLst>
            <a:ext uri="{FF2B5EF4-FFF2-40B4-BE49-F238E27FC236}">
              <a16:creationId xmlns:a16="http://schemas.microsoft.com/office/drawing/2014/main" id="{4F18EBC2-C15F-45AF-AEEE-66CB69867F97}"/>
            </a:ext>
          </a:extLst>
        </xdr:cNvPr>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9FAD4432-26DB-4A95-8CAD-D1D829C8F6A1}"/>
            </a:ext>
          </a:extLst>
        </xdr:cNvPr>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a:extLst>
            <a:ext uri="{FF2B5EF4-FFF2-40B4-BE49-F238E27FC236}">
              <a16:creationId xmlns:a16="http://schemas.microsoft.com/office/drawing/2014/main" id="{98F0484D-936A-4701-8B5D-B70A86460083}"/>
            </a:ext>
          </a:extLst>
        </xdr:cNvPr>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A241CEE3-C1A1-44D4-B3E7-32AD312D7556}"/>
            </a:ext>
          </a:extLst>
        </xdr:cNvPr>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a:extLst>
            <a:ext uri="{FF2B5EF4-FFF2-40B4-BE49-F238E27FC236}">
              <a16:creationId xmlns:a16="http://schemas.microsoft.com/office/drawing/2014/main" id="{9B1B9F39-0E9C-42DB-B92A-D554E316CC99}"/>
            </a:ext>
          </a:extLst>
        </xdr:cNvPr>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141080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CE725E38-AB5C-4AFC-B297-7CE78EB31490}"/>
            </a:ext>
          </a:extLst>
        </xdr:cNvPr>
        <xdr:cNvSpPr txBox="1"/>
      </xdr:nvSpPr>
      <xdr:spPr>
        <a:xfrm>
          <a:off x="10515600" y="10599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a:extLst>
            <a:ext uri="{FF2B5EF4-FFF2-40B4-BE49-F238E27FC236}">
              <a16:creationId xmlns:a16="http://schemas.microsoft.com/office/drawing/2014/main" id="{8776180E-6D7C-4D53-BAC3-B36F6F421419}"/>
            </a:ext>
          </a:extLst>
        </xdr:cNvPr>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5" name="フローチャート: 判断 234">
          <a:extLst>
            <a:ext uri="{FF2B5EF4-FFF2-40B4-BE49-F238E27FC236}">
              <a16:creationId xmlns:a16="http://schemas.microsoft.com/office/drawing/2014/main" id="{8B7F1AAB-44C5-41E9-B42E-5F66C3730C6A}"/>
            </a:ext>
          </a:extLst>
        </xdr:cNvPr>
        <xdr:cNvSpPr/>
      </xdr:nvSpPr>
      <xdr:spPr>
        <a:xfrm>
          <a:off x="9588500" y="1062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11830</xdr:rowOff>
    </xdr:from>
    <xdr:to>
      <xdr:col>46</xdr:col>
      <xdr:colOff>38100</xdr:colOff>
      <xdr:row>62</xdr:row>
      <xdr:rowOff>113430</xdr:rowOff>
    </xdr:to>
    <xdr:sp macro="" textlink="">
      <xdr:nvSpPr>
        <xdr:cNvPr id="236" name="フローチャート: 判断 235">
          <a:extLst>
            <a:ext uri="{FF2B5EF4-FFF2-40B4-BE49-F238E27FC236}">
              <a16:creationId xmlns:a16="http://schemas.microsoft.com/office/drawing/2014/main" id="{2DAC4CFA-97C7-40A9-A91B-A26E99BB97E7}"/>
            </a:ext>
          </a:extLst>
        </xdr:cNvPr>
        <xdr:cNvSpPr/>
      </xdr:nvSpPr>
      <xdr:spPr>
        <a:xfrm>
          <a:off x="8699500" y="1064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17504</xdr:rowOff>
    </xdr:from>
    <xdr:to>
      <xdr:col>41</xdr:col>
      <xdr:colOff>101600</xdr:colOff>
      <xdr:row>62</xdr:row>
      <xdr:rowOff>119104</xdr:rowOff>
    </xdr:to>
    <xdr:sp macro="" textlink="">
      <xdr:nvSpPr>
        <xdr:cNvPr id="237" name="フローチャート: 判断 236">
          <a:extLst>
            <a:ext uri="{FF2B5EF4-FFF2-40B4-BE49-F238E27FC236}">
              <a16:creationId xmlns:a16="http://schemas.microsoft.com/office/drawing/2014/main" id="{EAE42C61-3965-4D84-9665-4F938961554B}"/>
            </a:ext>
          </a:extLst>
        </xdr:cNvPr>
        <xdr:cNvSpPr/>
      </xdr:nvSpPr>
      <xdr:spPr>
        <a:xfrm>
          <a:off x="7810500" y="1064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35584</xdr:rowOff>
    </xdr:from>
    <xdr:to>
      <xdr:col>36</xdr:col>
      <xdr:colOff>165100</xdr:colOff>
      <xdr:row>62</xdr:row>
      <xdr:rowOff>137184</xdr:rowOff>
    </xdr:to>
    <xdr:sp macro="" textlink="">
      <xdr:nvSpPr>
        <xdr:cNvPr id="238" name="フローチャート: 判断 237">
          <a:extLst>
            <a:ext uri="{FF2B5EF4-FFF2-40B4-BE49-F238E27FC236}">
              <a16:creationId xmlns:a16="http://schemas.microsoft.com/office/drawing/2014/main" id="{EF8CFA7A-2DE2-499C-BCED-EF02F9FEA595}"/>
            </a:ext>
          </a:extLst>
        </xdr:cNvPr>
        <xdr:cNvSpPr/>
      </xdr:nvSpPr>
      <xdr:spPr>
        <a:xfrm>
          <a:off x="6921500" y="1066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99CD22EF-9119-42A9-87A3-86D65A366C4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58DDBDE-725B-4B5A-A939-85EDF15D62D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1A0F8DA-B48B-4996-BC58-C934EF173D2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EDC07EB-DEAF-4791-B653-537E32996C5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B70961C-4AF0-4581-9015-6F90F11DA07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20969</xdr:rowOff>
    </xdr:from>
    <xdr:to>
      <xdr:col>55</xdr:col>
      <xdr:colOff>50800</xdr:colOff>
      <xdr:row>55</xdr:row>
      <xdr:rowOff>122569</xdr:rowOff>
    </xdr:to>
    <xdr:sp macro="" textlink="">
      <xdr:nvSpPr>
        <xdr:cNvPr id="244" name="楕円 243">
          <a:extLst>
            <a:ext uri="{FF2B5EF4-FFF2-40B4-BE49-F238E27FC236}">
              <a16:creationId xmlns:a16="http://schemas.microsoft.com/office/drawing/2014/main" id="{9957ABF6-6D73-40B6-9C73-77F9E5763DA4}"/>
            </a:ext>
          </a:extLst>
        </xdr:cNvPr>
        <xdr:cNvSpPr/>
      </xdr:nvSpPr>
      <xdr:spPr>
        <a:xfrm>
          <a:off x="10426700" y="945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107346</xdr:rowOff>
    </xdr:from>
    <xdr:ext cx="690189" cy="259045"/>
    <xdr:sp macro="" textlink="">
      <xdr:nvSpPr>
        <xdr:cNvPr id="245" name="【橋りょう・トンネル】&#10;一人当たり有形固定資産（償却資産）額該当値テキスト">
          <a:extLst>
            <a:ext uri="{FF2B5EF4-FFF2-40B4-BE49-F238E27FC236}">
              <a16:creationId xmlns:a16="http://schemas.microsoft.com/office/drawing/2014/main" id="{1D5CFEB7-FA6E-4A45-91D7-F27E879D1AE6}"/>
            </a:ext>
          </a:extLst>
        </xdr:cNvPr>
        <xdr:cNvSpPr txBox="1"/>
      </xdr:nvSpPr>
      <xdr:spPr>
        <a:xfrm>
          <a:off x="10515600" y="93656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39173</xdr:rowOff>
    </xdr:from>
    <xdr:to>
      <xdr:col>50</xdr:col>
      <xdr:colOff>165100</xdr:colOff>
      <xdr:row>55</xdr:row>
      <xdr:rowOff>140773</xdr:rowOff>
    </xdr:to>
    <xdr:sp macro="" textlink="">
      <xdr:nvSpPr>
        <xdr:cNvPr id="246" name="楕円 245">
          <a:extLst>
            <a:ext uri="{FF2B5EF4-FFF2-40B4-BE49-F238E27FC236}">
              <a16:creationId xmlns:a16="http://schemas.microsoft.com/office/drawing/2014/main" id="{9A8CED45-6304-489C-98AA-229EED839A8D}"/>
            </a:ext>
          </a:extLst>
        </xdr:cNvPr>
        <xdr:cNvSpPr/>
      </xdr:nvSpPr>
      <xdr:spPr>
        <a:xfrm>
          <a:off x="9588500" y="946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71769</xdr:rowOff>
    </xdr:from>
    <xdr:to>
      <xdr:col>55</xdr:col>
      <xdr:colOff>0</xdr:colOff>
      <xdr:row>55</xdr:row>
      <xdr:rowOff>89973</xdr:rowOff>
    </xdr:to>
    <xdr:cxnSp macro="">
      <xdr:nvCxnSpPr>
        <xdr:cNvPr id="247" name="直線コネクタ 246">
          <a:extLst>
            <a:ext uri="{FF2B5EF4-FFF2-40B4-BE49-F238E27FC236}">
              <a16:creationId xmlns:a16="http://schemas.microsoft.com/office/drawing/2014/main" id="{113087F1-E43F-4D5E-BC76-E8BA04F4FACF}"/>
            </a:ext>
          </a:extLst>
        </xdr:cNvPr>
        <xdr:cNvCxnSpPr/>
      </xdr:nvCxnSpPr>
      <xdr:spPr>
        <a:xfrm flipV="1">
          <a:off x="9639300" y="9501519"/>
          <a:ext cx="838200" cy="1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64553</xdr:rowOff>
    </xdr:from>
    <xdr:to>
      <xdr:col>46</xdr:col>
      <xdr:colOff>38100</xdr:colOff>
      <xdr:row>55</xdr:row>
      <xdr:rowOff>166153</xdr:rowOff>
    </xdr:to>
    <xdr:sp macro="" textlink="">
      <xdr:nvSpPr>
        <xdr:cNvPr id="248" name="楕円 247">
          <a:extLst>
            <a:ext uri="{FF2B5EF4-FFF2-40B4-BE49-F238E27FC236}">
              <a16:creationId xmlns:a16="http://schemas.microsoft.com/office/drawing/2014/main" id="{B444409A-AB18-4B90-92BB-1062AD01939F}"/>
            </a:ext>
          </a:extLst>
        </xdr:cNvPr>
        <xdr:cNvSpPr/>
      </xdr:nvSpPr>
      <xdr:spPr>
        <a:xfrm>
          <a:off x="8699500" y="949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89973</xdr:rowOff>
    </xdr:from>
    <xdr:to>
      <xdr:col>50</xdr:col>
      <xdr:colOff>114300</xdr:colOff>
      <xdr:row>55</xdr:row>
      <xdr:rowOff>115353</xdr:rowOff>
    </xdr:to>
    <xdr:cxnSp macro="">
      <xdr:nvCxnSpPr>
        <xdr:cNvPr id="249" name="直線コネクタ 248">
          <a:extLst>
            <a:ext uri="{FF2B5EF4-FFF2-40B4-BE49-F238E27FC236}">
              <a16:creationId xmlns:a16="http://schemas.microsoft.com/office/drawing/2014/main" id="{748A4A54-8388-4425-BE61-E8D36FC481F4}"/>
            </a:ext>
          </a:extLst>
        </xdr:cNvPr>
        <xdr:cNvCxnSpPr/>
      </xdr:nvCxnSpPr>
      <xdr:spPr>
        <a:xfrm flipV="1">
          <a:off x="8750300" y="9519723"/>
          <a:ext cx="889000" cy="2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95636</xdr:rowOff>
    </xdr:from>
    <xdr:to>
      <xdr:col>41</xdr:col>
      <xdr:colOff>101600</xdr:colOff>
      <xdr:row>56</xdr:row>
      <xdr:rowOff>25786</xdr:rowOff>
    </xdr:to>
    <xdr:sp macro="" textlink="">
      <xdr:nvSpPr>
        <xdr:cNvPr id="250" name="楕円 249">
          <a:extLst>
            <a:ext uri="{FF2B5EF4-FFF2-40B4-BE49-F238E27FC236}">
              <a16:creationId xmlns:a16="http://schemas.microsoft.com/office/drawing/2014/main" id="{86D86A92-F75C-4D97-BC09-C2750CEE0E98}"/>
            </a:ext>
          </a:extLst>
        </xdr:cNvPr>
        <xdr:cNvSpPr/>
      </xdr:nvSpPr>
      <xdr:spPr>
        <a:xfrm>
          <a:off x="7810500" y="952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115353</xdr:rowOff>
    </xdr:from>
    <xdr:to>
      <xdr:col>45</xdr:col>
      <xdr:colOff>177800</xdr:colOff>
      <xdr:row>55</xdr:row>
      <xdr:rowOff>146436</xdr:rowOff>
    </xdr:to>
    <xdr:cxnSp macro="">
      <xdr:nvCxnSpPr>
        <xdr:cNvPr id="251" name="直線コネクタ 250">
          <a:extLst>
            <a:ext uri="{FF2B5EF4-FFF2-40B4-BE49-F238E27FC236}">
              <a16:creationId xmlns:a16="http://schemas.microsoft.com/office/drawing/2014/main" id="{1108A229-BB72-4387-9240-665D903AF46C}"/>
            </a:ext>
          </a:extLst>
        </xdr:cNvPr>
        <xdr:cNvCxnSpPr/>
      </xdr:nvCxnSpPr>
      <xdr:spPr>
        <a:xfrm flipV="1">
          <a:off x="7861300" y="9545103"/>
          <a:ext cx="889000" cy="3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117297</xdr:rowOff>
    </xdr:from>
    <xdr:to>
      <xdr:col>36</xdr:col>
      <xdr:colOff>165100</xdr:colOff>
      <xdr:row>56</xdr:row>
      <xdr:rowOff>47447</xdr:rowOff>
    </xdr:to>
    <xdr:sp macro="" textlink="">
      <xdr:nvSpPr>
        <xdr:cNvPr id="252" name="楕円 251">
          <a:extLst>
            <a:ext uri="{FF2B5EF4-FFF2-40B4-BE49-F238E27FC236}">
              <a16:creationId xmlns:a16="http://schemas.microsoft.com/office/drawing/2014/main" id="{0EF63EBD-540A-46CF-95D9-4020E30794E8}"/>
            </a:ext>
          </a:extLst>
        </xdr:cNvPr>
        <xdr:cNvSpPr/>
      </xdr:nvSpPr>
      <xdr:spPr>
        <a:xfrm>
          <a:off x="6921500" y="954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146436</xdr:rowOff>
    </xdr:from>
    <xdr:to>
      <xdr:col>41</xdr:col>
      <xdr:colOff>50800</xdr:colOff>
      <xdr:row>55</xdr:row>
      <xdr:rowOff>168097</xdr:rowOff>
    </xdr:to>
    <xdr:cxnSp macro="">
      <xdr:nvCxnSpPr>
        <xdr:cNvPr id="253" name="直線コネクタ 252">
          <a:extLst>
            <a:ext uri="{FF2B5EF4-FFF2-40B4-BE49-F238E27FC236}">
              <a16:creationId xmlns:a16="http://schemas.microsoft.com/office/drawing/2014/main" id="{4700603C-EFF5-4408-B986-E3B296CC472C}"/>
            </a:ext>
          </a:extLst>
        </xdr:cNvPr>
        <xdr:cNvCxnSpPr/>
      </xdr:nvCxnSpPr>
      <xdr:spPr>
        <a:xfrm flipV="1">
          <a:off x="6972300" y="9576186"/>
          <a:ext cx="889000" cy="2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91506</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F8782DF3-36F4-4E94-9624-C9D73CC39569}"/>
            </a:ext>
          </a:extLst>
        </xdr:cNvPr>
        <xdr:cNvSpPr txBox="1"/>
      </xdr:nvSpPr>
      <xdr:spPr>
        <a:xfrm>
          <a:off x="9327095" y="1072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104557</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CDA03E44-8830-445C-AC12-344759EC086E}"/>
            </a:ext>
          </a:extLst>
        </xdr:cNvPr>
        <xdr:cNvSpPr txBox="1"/>
      </xdr:nvSpPr>
      <xdr:spPr>
        <a:xfrm>
          <a:off x="8450795" y="10734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110231</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9DA39B7D-EA39-4B35-9A44-FFE22D6237D1}"/>
            </a:ext>
          </a:extLst>
        </xdr:cNvPr>
        <xdr:cNvSpPr txBox="1"/>
      </xdr:nvSpPr>
      <xdr:spPr>
        <a:xfrm>
          <a:off x="7561795" y="107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128311</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CCB757E0-E992-4F8B-9C56-106B4666DCB0}"/>
            </a:ext>
          </a:extLst>
        </xdr:cNvPr>
        <xdr:cNvSpPr txBox="1"/>
      </xdr:nvSpPr>
      <xdr:spPr>
        <a:xfrm>
          <a:off x="6672795" y="10758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53</xdr:row>
      <xdr:rowOff>157300</xdr:rowOff>
    </xdr:from>
    <xdr:ext cx="690189" cy="259045"/>
    <xdr:sp macro="" textlink="">
      <xdr:nvSpPr>
        <xdr:cNvPr id="258" name="n_1mainValue【橋りょう・トンネル】&#10;一人当たり有形固定資産（償却資産）額">
          <a:extLst>
            <a:ext uri="{FF2B5EF4-FFF2-40B4-BE49-F238E27FC236}">
              <a16:creationId xmlns:a16="http://schemas.microsoft.com/office/drawing/2014/main" id="{F791CF51-9EF8-47F4-92A7-C8AFF1B0671C}"/>
            </a:ext>
          </a:extLst>
        </xdr:cNvPr>
        <xdr:cNvSpPr txBox="1"/>
      </xdr:nvSpPr>
      <xdr:spPr>
        <a:xfrm>
          <a:off x="9281505" y="92441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11230</xdr:rowOff>
    </xdr:from>
    <xdr:ext cx="690189" cy="259045"/>
    <xdr:sp macro="" textlink="">
      <xdr:nvSpPr>
        <xdr:cNvPr id="259" name="n_2mainValue【橋りょう・トンネル】&#10;一人当たり有形固定資産（償却資産）額">
          <a:extLst>
            <a:ext uri="{FF2B5EF4-FFF2-40B4-BE49-F238E27FC236}">
              <a16:creationId xmlns:a16="http://schemas.microsoft.com/office/drawing/2014/main" id="{2C95ACAA-943E-4A1B-8F0D-42165AC756F4}"/>
            </a:ext>
          </a:extLst>
        </xdr:cNvPr>
        <xdr:cNvSpPr txBox="1"/>
      </xdr:nvSpPr>
      <xdr:spPr>
        <a:xfrm>
          <a:off x="8405205" y="92695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54</xdr:row>
      <xdr:rowOff>42313</xdr:rowOff>
    </xdr:from>
    <xdr:ext cx="690189" cy="259045"/>
    <xdr:sp macro="" textlink="">
      <xdr:nvSpPr>
        <xdr:cNvPr id="260" name="n_3mainValue【橋りょう・トンネル】&#10;一人当たり有形固定資産（償却資産）額">
          <a:extLst>
            <a:ext uri="{FF2B5EF4-FFF2-40B4-BE49-F238E27FC236}">
              <a16:creationId xmlns:a16="http://schemas.microsoft.com/office/drawing/2014/main" id="{7274EBD3-EEBE-4A72-8BB1-2CCE96B90BAF}"/>
            </a:ext>
          </a:extLst>
        </xdr:cNvPr>
        <xdr:cNvSpPr txBox="1"/>
      </xdr:nvSpPr>
      <xdr:spPr>
        <a:xfrm>
          <a:off x="7516205" y="93006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54</xdr:row>
      <xdr:rowOff>63974</xdr:rowOff>
    </xdr:from>
    <xdr:ext cx="690189" cy="259045"/>
    <xdr:sp macro="" textlink="">
      <xdr:nvSpPr>
        <xdr:cNvPr id="261" name="n_4mainValue【橋りょう・トンネル】&#10;一人当たり有形固定資産（償却資産）額">
          <a:extLst>
            <a:ext uri="{FF2B5EF4-FFF2-40B4-BE49-F238E27FC236}">
              <a16:creationId xmlns:a16="http://schemas.microsoft.com/office/drawing/2014/main" id="{EA845830-3D73-4E62-90CA-2D51F6585AC3}"/>
            </a:ext>
          </a:extLst>
        </xdr:cNvPr>
        <xdr:cNvSpPr txBox="1"/>
      </xdr:nvSpPr>
      <xdr:spPr>
        <a:xfrm>
          <a:off x="6627205" y="9322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321C5E13-A59C-4141-AA81-0F4F976E1DE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395947B3-F15A-4D6F-AD4A-D9DD86BC330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36A720B9-4956-442A-BF91-A53B7381E74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FBC4A7D4-7C4C-4A70-BFA0-6448E9DD676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AEB5E3CA-2DF4-442F-887F-C8B240CB8A0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582397B2-A98E-487C-B838-82943EC525D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C0A013B-E2AF-4D00-A4D9-860B7A69ACA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19694307-34E3-4343-8CE2-C81E803EFCC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55C92947-2CC5-4B4F-9BB3-E476D9D6360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342E9802-12DC-420B-8078-A771653AD1F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93531B2B-2BE7-4447-90E0-3187AB282BC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79BBED7D-2437-4FF2-9208-FCEC8BBC123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700E80F1-292A-49BC-A5EC-BBF07D97FDC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35787CF4-989F-4A85-A5F7-5921DF2BBFF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A2A22B75-D96A-4ADF-A903-3DF9E71F0D7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F86A56C9-440D-4C2B-AD70-D5DEB16C0B9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1B52F9D2-8C78-461F-98C0-64094F74B2D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C50AC14E-40CB-4AF4-A016-C4EC47D14F6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631F2E24-7611-4CE7-A1AD-BD26BE865DD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4BD60D9E-ECEA-44AE-9887-33F1B541B7C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3591BEAE-1F30-4CB2-9F7E-111CCD8F1E6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9AE4F8CA-8A3A-46FC-846D-1AD3DDC1DD6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9EC5841E-7D6F-4F0E-8861-68F6128B5B2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43283479-C536-45DF-AF89-71427D9C699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DD9E3F40-60B0-4A42-9B1A-B92297FBEBA2}"/>
            </a:ext>
          </a:extLst>
        </xdr:cNvPr>
        <xdr:cNvCxnSpPr/>
      </xdr:nvCxnSpPr>
      <xdr:spPr>
        <a:xfrm flipV="1">
          <a:off x="4634865"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FC067017-2ADE-4783-BAE1-6DD4A724903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99F2AE50-3392-4EAA-88FE-F8594A44F478}"/>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1AB4EEA5-4387-4F67-A20B-419F8F7C3F07}"/>
            </a:ext>
          </a:extLst>
        </xdr:cNvPr>
        <xdr:cNvSpPr txBox="1"/>
      </xdr:nvSpPr>
      <xdr:spPr>
        <a:xfrm>
          <a:off x="4673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0" name="直線コネクタ 289">
          <a:extLst>
            <a:ext uri="{FF2B5EF4-FFF2-40B4-BE49-F238E27FC236}">
              <a16:creationId xmlns:a16="http://schemas.microsoft.com/office/drawing/2014/main" id="{99359934-9C8D-4956-A1DD-D1BBA7D217FE}"/>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40022</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A385007E-04C3-4ADF-B45F-8506669876EF}"/>
            </a:ext>
          </a:extLst>
        </xdr:cNvPr>
        <xdr:cNvSpPr txBox="1"/>
      </xdr:nvSpPr>
      <xdr:spPr>
        <a:xfrm>
          <a:off x="4673600" y="1409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2" name="フローチャート: 判断 291">
          <a:extLst>
            <a:ext uri="{FF2B5EF4-FFF2-40B4-BE49-F238E27FC236}">
              <a16:creationId xmlns:a16="http://schemas.microsoft.com/office/drawing/2014/main" id="{4D56D594-465C-48D5-9266-D5DD8FC2D57E}"/>
            </a:ext>
          </a:extLst>
        </xdr:cNvPr>
        <xdr:cNvSpPr/>
      </xdr:nvSpPr>
      <xdr:spPr>
        <a:xfrm>
          <a:off x="4584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3" name="フローチャート: 判断 292">
          <a:extLst>
            <a:ext uri="{FF2B5EF4-FFF2-40B4-BE49-F238E27FC236}">
              <a16:creationId xmlns:a16="http://schemas.microsoft.com/office/drawing/2014/main" id="{78C49A04-F03D-43BC-9D0B-29F63CBD1BC9}"/>
            </a:ext>
          </a:extLst>
        </xdr:cNvPr>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4" name="フローチャート: 判断 293">
          <a:extLst>
            <a:ext uri="{FF2B5EF4-FFF2-40B4-BE49-F238E27FC236}">
              <a16:creationId xmlns:a16="http://schemas.microsoft.com/office/drawing/2014/main" id="{6AD67972-6E31-4EF9-A13D-460C4872C5DE}"/>
            </a:ext>
          </a:extLst>
        </xdr:cNvPr>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34925</xdr:rowOff>
    </xdr:from>
    <xdr:to>
      <xdr:col>10</xdr:col>
      <xdr:colOff>165100</xdr:colOff>
      <xdr:row>82</xdr:row>
      <xdr:rowOff>136525</xdr:rowOff>
    </xdr:to>
    <xdr:sp macro="" textlink="">
      <xdr:nvSpPr>
        <xdr:cNvPr id="295" name="フローチャート: 判断 294">
          <a:extLst>
            <a:ext uri="{FF2B5EF4-FFF2-40B4-BE49-F238E27FC236}">
              <a16:creationId xmlns:a16="http://schemas.microsoft.com/office/drawing/2014/main" id="{D9E1CA5D-16F2-4E78-9214-5A652ABCC91C}"/>
            </a:ext>
          </a:extLst>
        </xdr:cNvPr>
        <xdr:cNvSpPr/>
      </xdr:nvSpPr>
      <xdr:spPr>
        <a:xfrm>
          <a:off x="1968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48261</xdr:rowOff>
    </xdr:from>
    <xdr:to>
      <xdr:col>6</xdr:col>
      <xdr:colOff>38100</xdr:colOff>
      <xdr:row>82</xdr:row>
      <xdr:rowOff>149861</xdr:rowOff>
    </xdr:to>
    <xdr:sp macro="" textlink="">
      <xdr:nvSpPr>
        <xdr:cNvPr id="296" name="フローチャート: 判断 295">
          <a:extLst>
            <a:ext uri="{FF2B5EF4-FFF2-40B4-BE49-F238E27FC236}">
              <a16:creationId xmlns:a16="http://schemas.microsoft.com/office/drawing/2014/main" id="{AD4E5C9E-0541-4328-9061-B6DB543B475A}"/>
            </a:ext>
          </a:extLst>
        </xdr:cNvPr>
        <xdr:cNvSpPr/>
      </xdr:nvSpPr>
      <xdr:spPr>
        <a:xfrm>
          <a:off x="1079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15EA376B-5BBA-4B0B-8142-A7B4E683333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3A39FB6A-CB01-4CBE-AF1E-00EAA3F6F30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083A719-5450-4731-B95E-7CAA5490662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9F35DD81-7BC9-440B-8BA6-875AC2C9576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DB1CD14-E518-4AF8-8799-F90E57031B4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86</xdr:row>
      <xdr:rowOff>63500</xdr:rowOff>
    </xdr:from>
    <xdr:to>
      <xdr:col>10</xdr:col>
      <xdr:colOff>165100</xdr:colOff>
      <xdr:row>86</xdr:row>
      <xdr:rowOff>165100</xdr:rowOff>
    </xdr:to>
    <xdr:sp macro="" textlink="">
      <xdr:nvSpPr>
        <xdr:cNvPr id="302" name="楕円 301">
          <a:extLst>
            <a:ext uri="{FF2B5EF4-FFF2-40B4-BE49-F238E27FC236}">
              <a16:creationId xmlns:a16="http://schemas.microsoft.com/office/drawing/2014/main" id="{3491BF0C-560A-4E71-96AE-B164378E942C}"/>
            </a:ext>
          </a:extLst>
        </xdr:cNvPr>
        <xdr:cNvSpPr/>
      </xdr:nvSpPr>
      <xdr:spPr>
        <a:xfrm>
          <a:off x="196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86</xdr:row>
      <xdr:rowOff>63500</xdr:rowOff>
    </xdr:from>
    <xdr:to>
      <xdr:col>6</xdr:col>
      <xdr:colOff>38100</xdr:colOff>
      <xdr:row>86</xdr:row>
      <xdr:rowOff>165100</xdr:rowOff>
    </xdr:to>
    <xdr:sp macro="" textlink="">
      <xdr:nvSpPr>
        <xdr:cNvPr id="303" name="楕円 302">
          <a:extLst>
            <a:ext uri="{FF2B5EF4-FFF2-40B4-BE49-F238E27FC236}">
              <a16:creationId xmlns:a16="http://schemas.microsoft.com/office/drawing/2014/main" id="{E27279CB-2E0E-4D44-BDDB-7DF6275D3F8D}"/>
            </a:ext>
          </a:extLst>
        </xdr:cNvPr>
        <xdr:cNvSpPr/>
      </xdr:nvSpPr>
      <xdr:spPr>
        <a:xfrm>
          <a:off x="1079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114300</xdr:rowOff>
    </xdr:from>
    <xdr:to>
      <xdr:col>10</xdr:col>
      <xdr:colOff>114300</xdr:colOff>
      <xdr:row>86</xdr:row>
      <xdr:rowOff>114300</xdr:rowOff>
    </xdr:to>
    <xdr:cxnSp macro="">
      <xdr:nvCxnSpPr>
        <xdr:cNvPr id="304" name="直線コネクタ 303">
          <a:extLst>
            <a:ext uri="{FF2B5EF4-FFF2-40B4-BE49-F238E27FC236}">
              <a16:creationId xmlns:a16="http://schemas.microsoft.com/office/drawing/2014/main" id="{9FA5C526-11A9-488E-84A5-816898307490}"/>
            </a:ext>
          </a:extLst>
        </xdr:cNvPr>
        <xdr:cNvCxnSpPr/>
      </xdr:nvCxnSpPr>
      <xdr:spPr>
        <a:xfrm>
          <a:off x="1130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05" name="n_1aveValue【公営住宅】&#10;有形固定資産減価償却率">
          <a:extLst>
            <a:ext uri="{FF2B5EF4-FFF2-40B4-BE49-F238E27FC236}">
              <a16:creationId xmlns:a16="http://schemas.microsoft.com/office/drawing/2014/main" id="{F0676DFA-D325-4AD5-8846-31C50FABB7EF}"/>
            </a:ext>
          </a:extLst>
        </xdr:cNvPr>
        <xdr:cNvSpPr txBox="1"/>
      </xdr:nvSpPr>
      <xdr:spPr>
        <a:xfrm>
          <a:off x="35820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12082</xdr:rowOff>
    </xdr:from>
    <xdr:ext cx="405111" cy="259045"/>
    <xdr:sp macro="" textlink="">
      <xdr:nvSpPr>
        <xdr:cNvPr id="306" name="n_2aveValue【公営住宅】&#10;有形固定資産減価償却率">
          <a:extLst>
            <a:ext uri="{FF2B5EF4-FFF2-40B4-BE49-F238E27FC236}">
              <a16:creationId xmlns:a16="http://schemas.microsoft.com/office/drawing/2014/main" id="{CDA1302A-D718-4A03-BB2C-DBE38F7E54EE}"/>
            </a:ext>
          </a:extLst>
        </xdr:cNvPr>
        <xdr:cNvSpPr txBox="1"/>
      </xdr:nvSpPr>
      <xdr:spPr>
        <a:xfrm>
          <a:off x="2705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153052</xdr:rowOff>
    </xdr:from>
    <xdr:ext cx="405111" cy="259045"/>
    <xdr:sp macro="" textlink="">
      <xdr:nvSpPr>
        <xdr:cNvPr id="307" name="n_3aveValue【公営住宅】&#10;有形固定資産減価償却率">
          <a:extLst>
            <a:ext uri="{FF2B5EF4-FFF2-40B4-BE49-F238E27FC236}">
              <a16:creationId xmlns:a16="http://schemas.microsoft.com/office/drawing/2014/main" id="{9C5E1E92-D668-46CD-992B-9EFA8EA75885}"/>
            </a:ext>
          </a:extLst>
        </xdr:cNvPr>
        <xdr:cNvSpPr txBox="1"/>
      </xdr:nvSpPr>
      <xdr:spPr>
        <a:xfrm>
          <a:off x="1816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166388</xdr:rowOff>
    </xdr:from>
    <xdr:ext cx="405111" cy="259045"/>
    <xdr:sp macro="" textlink="">
      <xdr:nvSpPr>
        <xdr:cNvPr id="308" name="n_4aveValue【公営住宅】&#10;有形固定資産減価償却率">
          <a:extLst>
            <a:ext uri="{FF2B5EF4-FFF2-40B4-BE49-F238E27FC236}">
              <a16:creationId xmlns:a16="http://schemas.microsoft.com/office/drawing/2014/main" id="{C805F293-EBFA-4B35-BE30-F59F62854F77}"/>
            </a:ext>
          </a:extLst>
        </xdr:cNvPr>
        <xdr:cNvSpPr txBox="1"/>
      </xdr:nvSpPr>
      <xdr:spPr>
        <a:xfrm>
          <a:off x="927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309" name="n_3mainValue【公営住宅】&#10;有形固定資産減価償却率">
          <a:extLst>
            <a:ext uri="{FF2B5EF4-FFF2-40B4-BE49-F238E27FC236}">
              <a16:creationId xmlns:a16="http://schemas.microsoft.com/office/drawing/2014/main" id="{19A5AA3C-D978-4246-A271-BE11D284DE12}"/>
            </a:ext>
          </a:extLst>
        </xdr:cNvPr>
        <xdr:cNvSpPr txBox="1"/>
      </xdr:nvSpPr>
      <xdr:spPr>
        <a:xfrm>
          <a:off x="1784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156227</xdr:rowOff>
    </xdr:from>
    <xdr:ext cx="469744" cy="259045"/>
    <xdr:sp macro="" textlink="">
      <xdr:nvSpPr>
        <xdr:cNvPr id="310" name="n_4mainValue【公営住宅】&#10;有形固定資産減価償却率">
          <a:extLst>
            <a:ext uri="{FF2B5EF4-FFF2-40B4-BE49-F238E27FC236}">
              <a16:creationId xmlns:a16="http://schemas.microsoft.com/office/drawing/2014/main" id="{CE5F041A-BFD7-4CC8-8E49-D6F6CDEB6B9C}"/>
            </a:ext>
          </a:extLst>
        </xdr:cNvPr>
        <xdr:cNvSpPr txBox="1"/>
      </xdr:nvSpPr>
      <xdr:spPr>
        <a:xfrm>
          <a:off x="895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a:extLst>
            <a:ext uri="{FF2B5EF4-FFF2-40B4-BE49-F238E27FC236}">
              <a16:creationId xmlns:a16="http://schemas.microsoft.com/office/drawing/2014/main" id="{0CED26E8-5099-4AA2-927B-7293EED8D41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a:extLst>
            <a:ext uri="{FF2B5EF4-FFF2-40B4-BE49-F238E27FC236}">
              <a16:creationId xmlns:a16="http://schemas.microsoft.com/office/drawing/2014/main" id="{401A75C7-4A35-4F78-BEFC-F4F1464983F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a:extLst>
            <a:ext uri="{FF2B5EF4-FFF2-40B4-BE49-F238E27FC236}">
              <a16:creationId xmlns:a16="http://schemas.microsoft.com/office/drawing/2014/main" id="{C51943B2-066D-4518-84F3-D97608080AE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a:extLst>
            <a:ext uri="{FF2B5EF4-FFF2-40B4-BE49-F238E27FC236}">
              <a16:creationId xmlns:a16="http://schemas.microsoft.com/office/drawing/2014/main" id="{E18D54FE-FF53-4C5A-B794-96C7C8AB8DA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a:extLst>
            <a:ext uri="{FF2B5EF4-FFF2-40B4-BE49-F238E27FC236}">
              <a16:creationId xmlns:a16="http://schemas.microsoft.com/office/drawing/2014/main" id="{EF85056F-22A2-49CB-914A-0B5D42CDAA5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a:extLst>
            <a:ext uri="{FF2B5EF4-FFF2-40B4-BE49-F238E27FC236}">
              <a16:creationId xmlns:a16="http://schemas.microsoft.com/office/drawing/2014/main" id="{6B7D3D1C-9D75-45F6-AF59-4D6ACE9DF40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a:extLst>
            <a:ext uri="{FF2B5EF4-FFF2-40B4-BE49-F238E27FC236}">
              <a16:creationId xmlns:a16="http://schemas.microsoft.com/office/drawing/2014/main" id="{3D35025F-AE6E-4211-9239-4AC9548A148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a:extLst>
            <a:ext uri="{FF2B5EF4-FFF2-40B4-BE49-F238E27FC236}">
              <a16:creationId xmlns:a16="http://schemas.microsoft.com/office/drawing/2014/main" id="{581F692E-9269-4303-8278-761DD65EDE7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a:extLst>
            <a:ext uri="{FF2B5EF4-FFF2-40B4-BE49-F238E27FC236}">
              <a16:creationId xmlns:a16="http://schemas.microsoft.com/office/drawing/2014/main" id="{D773538A-1743-48D9-ADB9-53B20F9C250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a:extLst>
            <a:ext uri="{FF2B5EF4-FFF2-40B4-BE49-F238E27FC236}">
              <a16:creationId xmlns:a16="http://schemas.microsoft.com/office/drawing/2014/main" id="{484D38CC-53BA-4FD2-A589-87306CAB84B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1" name="直線コネクタ 320">
          <a:extLst>
            <a:ext uri="{FF2B5EF4-FFF2-40B4-BE49-F238E27FC236}">
              <a16:creationId xmlns:a16="http://schemas.microsoft.com/office/drawing/2014/main" id="{29E0D50E-7DDE-4786-9522-F3888F0B155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2" name="テキスト ボックス 321">
          <a:extLst>
            <a:ext uri="{FF2B5EF4-FFF2-40B4-BE49-F238E27FC236}">
              <a16:creationId xmlns:a16="http://schemas.microsoft.com/office/drawing/2014/main" id="{D3A82D54-F77E-4FEA-9E5A-523218502E3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3" name="直線コネクタ 322">
          <a:extLst>
            <a:ext uri="{FF2B5EF4-FFF2-40B4-BE49-F238E27FC236}">
              <a16:creationId xmlns:a16="http://schemas.microsoft.com/office/drawing/2014/main" id="{DA738207-D55B-4012-907F-5882058CD34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4" name="テキスト ボックス 323">
          <a:extLst>
            <a:ext uri="{FF2B5EF4-FFF2-40B4-BE49-F238E27FC236}">
              <a16:creationId xmlns:a16="http://schemas.microsoft.com/office/drawing/2014/main" id="{7C694989-9FA6-4B07-944D-68932F806A9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5" name="直線コネクタ 324">
          <a:extLst>
            <a:ext uri="{FF2B5EF4-FFF2-40B4-BE49-F238E27FC236}">
              <a16:creationId xmlns:a16="http://schemas.microsoft.com/office/drawing/2014/main" id="{230501BB-A82C-440C-8456-7B311C2CEF3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6" name="テキスト ボックス 325">
          <a:extLst>
            <a:ext uri="{FF2B5EF4-FFF2-40B4-BE49-F238E27FC236}">
              <a16:creationId xmlns:a16="http://schemas.microsoft.com/office/drawing/2014/main" id="{59161A58-DD4D-4DA4-B75A-6E22DD5185C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7" name="直線コネクタ 326">
          <a:extLst>
            <a:ext uri="{FF2B5EF4-FFF2-40B4-BE49-F238E27FC236}">
              <a16:creationId xmlns:a16="http://schemas.microsoft.com/office/drawing/2014/main" id="{EE02C3F2-1B52-4FED-B200-2403573C7DA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8" name="テキスト ボックス 327">
          <a:extLst>
            <a:ext uri="{FF2B5EF4-FFF2-40B4-BE49-F238E27FC236}">
              <a16:creationId xmlns:a16="http://schemas.microsoft.com/office/drawing/2014/main" id="{80C52F4C-3574-4997-B5D4-C6BA373383F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9" name="直線コネクタ 328">
          <a:extLst>
            <a:ext uri="{FF2B5EF4-FFF2-40B4-BE49-F238E27FC236}">
              <a16:creationId xmlns:a16="http://schemas.microsoft.com/office/drawing/2014/main" id="{28CAC704-4090-4A83-9E8E-F679827C3B1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0" name="テキスト ボックス 329">
          <a:extLst>
            <a:ext uri="{FF2B5EF4-FFF2-40B4-BE49-F238E27FC236}">
              <a16:creationId xmlns:a16="http://schemas.microsoft.com/office/drawing/2014/main" id="{E03A2489-614B-4A53-87E1-17A7FD1ED39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a:extLst>
            <a:ext uri="{FF2B5EF4-FFF2-40B4-BE49-F238E27FC236}">
              <a16:creationId xmlns:a16="http://schemas.microsoft.com/office/drawing/2014/main" id="{DED7E778-F1DE-4545-B6F0-0046C44A593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2" name="テキスト ボックス 331">
          <a:extLst>
            <a:ext uri="{FF2B5EF4-FFF2-40B4-BE49-F238E27FC236}">
              <a16:creationId xmlns:a16="http://schemas.microsoft.com/office/drawing/2014/main" id="{A0CC57AA-0F2B-402A-813D-58165F0A1292}"/>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公営住宅】&#10;一人当たり面積グラフ枠">
          <a:extLst>
            <a:ext uri="{FF2B5EF4-FFF2-40B4-BE49-F238E27FC236}">
              <a16:creationId xmlns:a16="http://schemas.microsoft.com/office/drawing/2014/main" id="{284E5F93-6FE8-4FB7-B3D3-C5C99D6C28F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34" name="直線コネクタ 333">
          <a:extLst>
            <a:ext uri="{FF2B5EF4-FFF2-40B4-BE49-F238E27FC236}">
              <a16:creationId xmlns:a16="http://schemas.microsoft.com/office/drawing/2014/main" id="{59D55A8C-DA46-49E4-B545-F6E793E62AA8}"/>
            </a:ext>
          </a:extLst>
        </xdr:cNvPr>
        <xdr:cNvCxnSpPr/>
      </xdr:nvCxnSpPr>
      <xdr:spPr>
        <a:xfrm flipV="1">
          <a:off x="10476865" y="13512927"/>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35" name="【公営住宅】&#10;一人当たり面積最小値テキスト">
          <a:extLst>
            <a:ext uri="{FF2B5EF4-FFF2-40B4-BE49-F238E27FC236}">
              <a16:creationId xmlns:a16="http://schemas.microsoft.com/office/drawing/2014/main" id="{A53FAFEC-A36E-4EEC-8FDC-DCFD75C7E0FB}"/>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36" name="直線コネクタ 335">
          <a:extLst>
            <a:ext uri="{FF2B5EF4-FFF2-40B4-BE49-F238E27FC236}">
              <a16:creationId xmlns:a16="http://schemas.microsoft.com/office/drawing/2014/main" id="{FAC9025E-6AB2-4B69-AD61-E544C80399DE}"/>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37" name="【公営住宅】&#10;一人当たり面積最大値テキスト">
          <a:extLst>
            <a:ext uri="{FF2B5EF4-FFF2-40B4-BE49-F238E27FC236}">
              <a16:creationId xmlns:a16="http://schemas.microsoft.com/office/drawing/2014/main" id="{3DF37BA6-53FD-4B96-B8CC-175712091014}"/>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38" name="直線コネクタ 337">
          <a:extLst>
            <a:ext uri="{FF2B5EF4-FFF2-40B4-BE49-F238E27FC236}">
              <a16:creationId xmlns:a16="http://schemas.microsoft.com/office/drawing/2014/main" id="{06CD2759-C689-496F-B9C6-637464DC7F35}"/>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119651</xdr:rowOff>
    </xdr:from>
    <xdr:ext cx="469744" cy="259045"/>
    <xdr:sp macro="" textlink="">
      <xdr:nvSpPr>
        <xdr:cNvPr id="339" name="【公営住宅】&#10;一人当たり面積平均値テキスト">
          <a:extLst>
            <a:ext uri="{FF2B5EF4-FFF2-40B4-BE49-F238E27FC236}">
              <a16:creationId xmlns:a16="http://schemas.microsoft.com/office/drawing/2014/main" id="{2F917CD3-3BF4-47AD-993F-ACBC50A94A13}"/>
            </a:ext>
          </a:extLst>
        </xdr:cNvPr>
        <xdr:cNvSpPr txBox="1"/>
      </xdr:nvSpPr>
      <xdr:spPr>
        <a:xfrm>
          <a:off x="10515600" y="14521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40" name="フローチャート: 判断 339">
          <a:extLst>
            <a:ext uri="{FF2B5EF4-FFF2-40B4-BE49-F238E27FC236}">
              <a16:creationId xmlns:a16="http://schemas.microsoft.com/office/drawing/2014/main" id="{0D3D6DD0-0003-413E-A623-F20E0B6DB9BF}"/>
            </a:ext>
          </a:extLst>
        </xdr:cNvPr>
        <xdr:cNvSpPr/>
      </xdr:nvSpPr>
      <xdr:spPr>
        <a:xfrm>
          <a:off x="10426700" y="145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341" name="フローチャート: 判断 340">
          <a:extLst>
            <a:ext uri="{FF2B5EF4-FFF2-40B4-BE49-F238E27FC236}">
              <a16:creationId xmlns:a16="http://schemas.microsoft.com/office/drawing/2014/main" id="{566C5B4D-0809-4D60-A343-A06DD39AE73F}"/>
            </a:ext>
          </a:extLst>
        </xdr:cNvPr>
        <xdr:cNvSpPr/>
      </xdr:nvSpPr>
      <xdr:spPr>
        <a:xfrm>
          <a:off x="9588500" y="1453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125413</xdr:rowOff>
    </xdr:from>
    <xdr:to>
      <xdr:col>46</xdr:col>
      <xdr:colOff>38100</xdr:colOff>
      <xdr:row>85</xdr:row>
      <xdr:rowOff>55563</xdr:rowOff>
    </xdr:to>
    <xdr:sp macro="" textlink="">
      <xdr:nvSpPr>
        <xdr:cNvPr id="342" name="フローチャート: 判断 341">
          <a:extLst>
            <a:ext uri="{FF2B5EF4-FFF2-40B4-BE49-F238E27FC236}">
              <a16:creationId xmlns:a16="http://schemas.microsoft.com/office/drawing/2014/main" id="{219A7C95-A44D-47AB-92DF-BDA03124E748}"/>
            </a:ext>
          </a:extLst>
        </xdr:cNvPr>
        <xdr:cNvSpPr/>
      </xdr:nvSpPr>
      <xdr:spPr>
        <a:xfrm>
          <a:off x="8699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137224</xdr:rowOff>
    </xdr:from>
    <xdr:to>
      <xdr:col>41</xdr:col>
      <xdr:colOff>101600</xdr:colOff>
      <xdr:row>85</xdr:row>
      <xdr:rowOff>67374</xdr:rowOff>
    </xdr:to>
    <xdr:sp macro="" textlink="">
      <xdr:nvSpPr>
        <xdr:cNvPr id="343" name="フローチャート: 判断 342">
          <a:extLst>
            <a:ext uri="{FF2B5EF4-FFF2-40B4-BE49-F238E27FC236}">
              <a16:creationId xmlns:a16="http://schemas.microsoft.com/office/drawing/2014/main" id="{07A7E311-8A50-4525-8ADC-E97C7EE3CAA1}"/>
            </a:ext>
          </a:extLst>
        </xdr:cNvPr>
        <xdr:cNvSpPr/>
      </xdr:nvSpPr>
      <xdr:spPr>
        <a:xfrm>
          <a:off x="7810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169418</xdr:rowOff>
    </xdr:from>
    <xdr:to>
      <xdr:col>36</xdr:col>
      <xdr:colOff>165100</xdr:colOff>
      <xdr:row>85</xdr:row>
      <xdr:rowOff>99568</xdr:rowOff>
    </xdr:to>
    <xdr:sp macro="" textlink="">
      <xdr:nvSpPr>
        <xdr:cNvPr id="344" name="フローチャート: 判断 343">
          <a:extLst>
            <a:ext uri="{FF2B5EF4-FFF2-40B4-BE49-F238E27FC236}">
              <a16:creationId xmlns:a16="http://schemas.microsoft.com/office/drawing/2014/main" id="{8DEB01BB-4B6E-4CAE-A9C7-D67943318205}"/>
            </a:ext>
          </a:extLst>
        </xdr:cNvPr>
        <xdr:cNvSpPr/>
      </xdr:nvSpPr>
      <xdr:spPr>
        <a:xfrm>
          <a:off x="6921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312FBD9F-AFC2-46A3-8566-B47D1BC4732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90B354C5-AEF5-497E-BA0F-727BB22708E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F8496F1E-8D6F-44CD-B984-A6788D5D6BB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BD8B702B-1A90-4378-A71D-69AFC33728C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F2133B1A-A206-4EB3-8A82-ED41EACC51B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86</xdr:row>
      <xdr:rowOff>62167</xdr:rowOff>
    </xdr:from>
    <xdr:to>
      <xdr:col>41</xdr:col>
      <xdr:colOff>101600</xdr:colOff>
      <xdr:row>86</xdr:row>
      <xdr:rowOff>163767</xdr:rowOff>
    </xdr:to>
    <xdr:sp macro="" textlink="">
      <xdr:nvSpPr>
        <xdr:cNvPr id="350" name="楕円 349">
          <a:extLst>
            <a:ext uri="{FF2B5EF4-FFF2-40B4-BE49-F238E27FC236}">
              <a16:creationId xmlns:a16="http://schemas.microsoft.com/office/drawing/2014/main" id="{498F5CB9-4697-4F96-9031-25D39BC85CC1}"/>
            </a:ext>
          </a:extLst>
        </xdr:cNvPr>
        <xdr:cNvSpPr/>
      </xdr:nvSpPr>
      <xdr:spPr>
        <a:xfrm>
          <a:off x="7810500" y="1480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60833</xdr:rowOff>
    </xdr:from>
    <xdr:to>
      <xdr:col>36</xdr:col>
      <xdr:colOff>165100</xdr:colOff>
      <xdr:row>86</xdr:row>
      <xdr:rowOff>162433</xdr:rowOff>
    </xdr:to>
    <xdr:sp macro="" textlink="">
      <xdr:nvSpPr>
        <xdr:cNvPr id="351" name="楕円 350">
          <a:extLst>
            <a:ext uri="{FF2B5EF4-FFF2-40B4-BE49-F238E27FC236}">
              <a16:creationId xmlns:a16="http://schemas.microsoft.com/office/drawing/2014/main" id="{FA52AD2C-35BF-4A2C-A7E7-E24C99660F62}"/>
            </a:ext>
          </a:extLst>
        </xdr:cNvPr>
        <xdr:cNvSpPr/>
      </xdr:nvSpPr>
      <xdr:spPr>
        <a:xfrm>
          <a:off x="6921500" y="1480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111633</xdr:rowOff>
    </xdr:from>
    <xdr:to>
      <xdr:col>41</xdr:col>
      <xdr:colOff>50800</xdr:colOff>
      <xdr:row>86</xdr:row>
      <xdr:rowOff>112967</xdr:rowOff>
    </xdr:to>
    <xdr:cxnSp macro="">
      <xdr:nvCxnSpPr>
        <xdr:cNvPr id="352" name="直線コネクタ 351">
          <a:extLst>
            <a:ext uri="{FF2B5EF4-FFF2-40B4-BE49-F238E27FC236}">
              <a16:creationId xmlns:a16="http://schemas.microsoft.com/office/drawing/2014/main" id="{F6E17D31-EE27-4E77-B0EF-D15D893A974A}"/>
            </a:ext>
          </a:extLst>
        </xdr:cNvPr>
        <xdr:cNvCxnSpPr/>
      </xdr:nvCxnSpPr>
      <xdr:spPr>
        <a:xfrm>
          <a:off x="6972300" y="14856333"/>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79139</xdr:rowOff>
    </xdr:from>
    <xdr:ext cx="469744" cy="259045"/>
    <xdr:sp macro="" textlink="">
      <xdr:nvSpPr>
        <xdr:cNvPr id="353" name="n_1aveValue【公営住宅】&#10;一人当たり面積">
          <a:extLst>
            <a:ext uri="{FF2B5EF4-FFF2-40B4-BE49-F238E27FC236}">
              <a16:creationId xmlns:a16="http://schemas.microsoft.com/office/drawing/2014/main" id="{37AE5D57-8633-45B3-9C99-C54353283EE4}"/>
            </a:ext>
          </a:extLst>
        </xdr:cNvPr>
        <xdr:cNvSpPr txBox="1"/>
      </xdr:nvSpPr>
      <xdr:spPr>
        <a:xfrm>
          <a:off x="9391727" y="1430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72090</xdr:rowOff>
    </xdr:from>
    <xdr:ext cx="469744" cy="259045"/>
    <xdr:sp macro="" textlink="">
      <xdr:nvSpPr>
        <xdr:cNvPr id="354" name="n_2aveValue【公営住宅】&#10;一人当たり面積">
          <a:extLst>
            <a:ext uri="{FF2B5EF4-FFF2-40B4-BE49-F238E27FC236}">
              <a16:creationId xmlns:a16="http://schemas.microsoft.com/office/drawing/2014/main" id="{59C928FD-A9FF-418F-920D-F3720F0D86A7}"/>
            </a:ext>
          </a:extLst>
        </xdr:cNvPr>
        <xdr:cNvSpPr txBox="1"/>
      </xdr:nvSpPr>
      <xdr:spPr>
        <a:xfrm>
          <a:off x="8515427" y="143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83901</xdr:rowOff>
    </xdr:from>
    <xdr:ext cx="469744" cy="259045"/>
    <xdr:sp macro="" textlink="">
      <xdr:nvSpPr>
        <xdr:cNvPr id="355" name="n_3aveValue【公営住宅】&#10;一人当たり面積">
          <a:extLst>
            <a:ext uri="{FF2B5EF4-FFF2-40B4-BE49-F238E27FC236}">
              <a16:creationId xmlns:a16="http://schemas.microsoft.com/office/drawing/2014/main" id="{0127B46A-385A-4A2F-AA75-7FA0F6F9B4B0}"/>
            </a:ext>
          </a:extLst>
        </xdr:cNvPr>
        <xdr:cNvSpPr txBox="1"/>
      </xdr:nvSpPr>
      <xdr:spPr>
        <a:xfrm>
          <a:off x="76264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116095</xdr:rowOff>
    </xdr:from>
    <xdr:ext cx="469744" cy="259045"/>
    <xdr:sp macro="" textlink="">
      <xdr:nvSpPr>
        <xdr:cNvPr id="356" name="n_4aveValue【公営住宅】&#10;一人当たり面積">
          <a:extLst>
            <a:ext uri="{FF2B5EF4-FFF2-40B4-BE49-F238E27FC236}">
              <a16:creationId xmlns:a16="http://schemas.microsoft.com/office/drawing/2014/main" id="{0FD01558-5CAD-4F38-9D52-7D46DC078916}"/>
            </a:ext>
          </a:extLst>
        </xdr:cNvPr>
        <xdr:cNvSpPr txBox="1"/>
      </xdr:nvSpPr>
      <xdr:spPr>
        <a:xfrm>
          <a:off x="6737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154894</xdr:rowOff>
    </xdr:from>
    <xdr:ext cx="469744" cy="259045"/>
    <xdr:sp macro="" textlink="">
      <xdr:nvSpPr>
        <xdr:cNvPr id="357" name="n_3mainValue【公営住宅】&#10;一人当たり面積">
          <a:extLst>
            <a:ext uri="{FF2B5EF4-FFF2-40B4-BE49-F238E27FC236}">
              <a16:creationId xmlns:a16="http://schemas.microsoft.com/office/drawing/2014/main" id="{F583F024-796C-43E5-8C41-94E9DB8CE39E}"/>
            </a:ext>
          </a:extLst>
        </xdr:cNvPr>
        <xdr:cNvSpPr txBox="1"/>
      </xdr:nvSpPr>
      <xdr:spPr>
        <a:xfrm>
          <a:off x="7626427" y="1489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153560</xdr:rowOff>
    </xdr:from>
    <xdr:ext cx="469744" cy="259045"/>
    <xdr:sp macro="" textlink="">
      <xdr:nvSpPr>
        <xdr:cNvPr id="358" name="n_4mainValue【公営住宅】&#10;一人当たり面積">
          <a:extLst>
            <a:ext uri="{FF2B5EF4-FFF2-40B4-BE49-F238E27FC236}">
              <a16:creationId xmlns:a16="http://schemas.microsoft.com/office/drawing/2014/main" id="{2945189A-3F99-4B9B-A7A3-4E7EBD7EFAF4}"/>
            </a:ext>
          </a:extLst>
        </xdr:cNvPr>
        <xdr:cNvSpPr txBox="1"/>
      </xdr:nvSpPr>
      <xdr:spPr>
        <a:xfrm>
          <a:off x="6737427" y="1489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a:extLst>
            <a:ext uri="{FF2B5EF4-FFF2-40B4-BE49-F238E27FC236}">
              <a16:creationId xmlns:a16="http://schemas.microsoft.com/office/drawing/2014/main" id="{913BB8A6-5A12-4CCF-914A-788ACF8546B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a:extLst>
            <a:ext uri="{FF2B5EF4-FFF2-40B4-BE49-F238E27FC236}">
              <a16:creationId xmlns:a16="http://schemas.microsoft.com/office/drawing/2014/main" id="{56084894-76F6-4A4D-94EE-C921B86761E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a:extLst>
            <a:ext uri="{FF2B5EF4-FFF2-40B4-BE49-F238E27FC236}">
              <a16:creationId xmlns:a16="http://schemas.microsoft.com/office/drawing/2014/main" id="{6E030440-A983-40B4-B1C6-A1FBFA02926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a:extLst>
            <a:ext uri="{FF2B5EF4-FFF2-40B4-BE49-F238E27FC236}">
              <a16:creationId xmlns:a16="http://schemas.microsoft.com/office/drawing/2014/main" id="{15B1FD0C-0B2A-45DE-9AB6-5B75F603AC9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a:extLst>
            <a:ext uri="{FF2B5EF4-FFF2-40B4-BE49-F238E27FC236}">
              <a16:creationId xmlns:a16="http://schemas.microsoft.com/office/drawing/2014/main" id="{E572E46F-E791-423D-BDC5-36971DE9CA8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a:extLst>
            <a:ext uri="{FF2B5EF4-FFF2-40B4-BE49-F238E27FC236}">
              <a16:creationId xmlns:a16="http://schemas.microsoft.com/office/drawing/2014/main" id="{A4AD7EB0-ECB1-4162-9449-F368547D43D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a:extLst>
            <a:ext uri="{FF2B5EF4-FFF2-40B4-BE49-F238E27FC236}">
              <a16:creationId xmlns:a16="http://schemas.microsoft.com/office/drawing/2014/main" id="{B2DB6DA0-9874-4C7B-866D-83A3F709A80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a:extLst>
            <a:ext uri="{FF2B5EF4-FFF2-40B4-BE49-F238E27FC236}">
              <a16:creationId xmlns:a16="http://schemas.microsoft.com/office/drawing/2014/main" id="{7059B12B-5D37-43FC-B28F-99F3207890E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a:extLst>
            <a:ext uri="{FF2B5EF4-FFF2-40B4-BE49-F238E27FC236}">
              <a16:creationId xmlns:a16="http://schemas.microsoft.com/office/drawing/2014/main" id="{D8D9D55C-CAA6-4932-B4E8-DC27C0BCE9C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a:extLst>
            <a:ext uri="{FF2B5EF4-FFF2-40B4-BE49-F238E27FC236}">
              <a16:creationId xmlns:a16="http://schemas.microsoft.com/office/drawing/2014/main" id="{6D7A7904-6E4D-407C-94EB-ADA5A48C0F9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a:extLst>
            <a:ext uri="{FF2B5EF4-FFF2-40B4-BE49-F238E27FC236}">
              <a16:creationId xmlns:a16="http://schemas.microsoft.com/office/drawing/2014/main" id="{637688CC-0966-426E-AEF8-78EBD4A9B46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a:extLst>
            <a:ext uri="{FF2B5EF4-FFF2-40B4-BE49-F238E27FC236}">
              <a16:creationId xmlns:a16="http://schemas.microsoft.com/office/drawing/2014/main" id="{50AE1456-2792-40E4-8651-73AA4BFE7D8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a:extLst>
            <a:ext uri="{FF2B5EF4-FFF2-40B4-BE49-F238E27FC236}">
              <a16:creationId xmlns:a16="http://schemas.microsoft.com/office/drawing/2014/main" id="{BAD2EC38-DE4F-4082-9E0A-FAD00BEA686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a:extLst>
            <a:ext uri="{FF2B5EF4-FFF2-40B4-BE49-F238E27FC236}">
              <a16:creationId xmlns:a16="http://schemas.microsoft.com/office/drawing/2014/main" id="{59EFDB50-04AF-4441-9EAB-AE6006025F9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a:extLst>
            <a:ext uri="{FF2B5EF4-FFF2-40B4-BE49-F238E27FC236}">
              <a16:creationId xmlns:a16="http://schemas.microsoft.com/office/drawing/2014/main" id="{52892F72-9D18-401B-9D17-8BBA93A7E7B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a:extLst>
            <a:ext uri="{FF2B5EF4-FFF2-40B4-BE49-F238E27FC236}">
              <a16:creationId xmlns:a16="http://schemas.microsoft.com/office/drawing/2014/main" id="{DFD29711-09C2-452A-87E4-BC6C5AEA9CC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a:extLst>
            <a:ext uri="{FF2B5EF4-FFF2-40B4-BE49-F238E27FC236}">
              <a16:creationId xmlns:a16="http://schemas.microsoft.com/office/drawing/2014/main" id="{2843DC7A-463B-492B-B98D-5E582ACC7A0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a:extLst>
            <a:ext uri="{FF2B5EF4-FFF2-40B4-BE49-F238E27FC236}">
              <a16:creationId xmlns:a16="http://schemas.microsoft.com/office/drawing/2014/main" id="{3E7FBA17-4F1F-4365-91BE-472A7F7E2B5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a:extLst>
            <a:ext uri="{FF2B5EF4-FFF2-40B4-BE49-F238E27FC236}">
              <a16:creationId xmlns:a16="http://schemas.microsoft.com/office/drawing/2014/main" id="{6AC09D3B-C345-429B-9090-BCD5E2EF2A3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a:extLst>
            <a:ext uri="{FF2B5EF4-FFF2-40B4-BE49-F238E27FC236}">
              <a16:creationId xmlns:a16="http://schemas.microsoft.com/office/drawing/2014/main" id="{79BC1266-276A-4ED3-91FB-884F930462E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a:extLst>
            <a:ext uri="{FF2B5EF4-FFF2-40B4-BE49-F238E27FC236}">
              <a16:creationId xmlns:a16="http://schemas.microsoft.com/office/drawing/2014/main" id="{2ABE5127-9C5F-4481-89A7-4E99785C196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a:extLst>
            <a:ext uri="{FF2B5EF4-FFF2-40B4-BE49-F238E27FC236}">
              <a16:creationId xmlns:a16="http://schemas.microsoft.com/office/drawing/2014/main" id="{9AA819D7-4066-4A1C-B926-497210BFE2F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a:extLst>
            <a:ext uri="{FF2B5EF4-FFF2-40B4-BE49-F238E27FC236}">
              <a16:creationId xmlns:a16="http://schemas.microsoft.com/office/drawing/2014/main" id="{69DD9FB5-24CE-4620-8D96-76A141A2639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a:extLst>
            <a:ext uri="{FF2B5EF4-FFF2-40B4-BE49-F238E27FC236}">
              <a16:creationId xmlns:a16="http://schemas.microsoft.com/office/drawing/2014/main" id="{F69714DB-8839-45CB-A4AB-368B2BA3FDA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a:extLst>
            <a:ext uri="{FF2B5EF4-FFF2-40B4-BE49-F238E27FC236}">
              <a16:creationId xmlns:a16="http://schemas.microsoft.com/office/drawing/2014/main" id="{453426AE-F43F-46EE-9580-10C183D73D7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a:extLst>
            <a:ext uri="{FF2B5EF4-FFF2-40B4-BE49-F238E27FC236}">
              <a16:creationId xmlns:a16="http://schemas.microsoft.com/office/drawing/2014/main" id="{B4056246-5317-440E-9BEC-F94E9FCD6F7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5" name="テキスト ボックス 384">
          <a:extLst>
            <a:ext uri="{FF2B5EF4-FFF2-40B4-BE49-F238E27FC236}">
              <a16:creationId xmlns:a16="http://schemas.microsoft.com/office/drawing/2014/main" id="{CAD02D24-CD90-496A-B76E-15D3171CD8B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6" name="直線コネクタ 385">
          <a:extLst>
            <a:ext uri="{FF2B5EF4-FFF2-40B4-BE49-F238E27FC236}">
              <a16:creationId xmlns:a16="http://schemas.microsoft.com/office/drawing/2014/main" id="{84002F5B-CDFC-4A7A-99DC-DC6EE28A707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7" name="テキスト ボックス 386">
          <a:extLst>
            <a:ext uri="{FF2B5EF4-FFF2-40B4-BE49-F238E27FC236}">
              <a16:creationId xmlns:a16="http://schemas.microsoft.com/office/drawing/2014/main" id="{A93866DF-736E-45C4-9979-CACCDEF0E6A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8" name="直線コネクタ 387">
          <a:extLst>
            <a:ext uri="{FF2B5EF4-FFF2-40B4-BE49-F238E27FC236}">
              <a16:creationId xmlns:a16="http://schemas.microsoft.com/office/drawing/2014/main" id="{DD2E6C8A-EA7F-4F13-9062-4EB65E3BC3E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9" name="テキスト ボックス 388">
          <a:extLst>
            <a:ext uri="{FF2B5EF4-FFF2-40B4-BE49-F238E27FC236}">
              <a16:creationId xmlns:a16="http://schemas.microsoft.com/office/drawing/2014/main" id="{2EA3B4D0-B59C-4FCB-B2EB-DB4E1D46B73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0" name="直線コネクタ 389">
          <a:extLst>
            <a:ext uri="{FF2B5EF4-FFF2-40B4-BE49-F238E27FC236}">
              <a16:creationId xmlns:a16="http://schemas.microsoft.com/office/drawing/2014/main" id="{D799AFC3-1D59-4BFE-B5F1-04D598909F9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1" name="テキスト ボックス 390">
          <a:extLst>
            <a:ext uri="{FF2B5EF4-FFF2-40B4-BE49-F238E27FC236}">
              <a16:creationId xmlns:a16="http://schemas.microsoft.com/office/drawing/2014/main" id="{E77F6E7E-2AC0-4186-A7FF-5C3740FBB23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2" name="直線コネクタ 391">
          <a:extLst>
            <a:ext uri="{FF2B5EF4-FFF2-40B4-BE49-F238E27FC236}">
              <a16:creationId xmlns:a16="http://schemas.microsoft.com/office/drawing/2014/main" id="{B1682E9E-C7B6-4737-A8DB-CF86DFA24CE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3" name="テキスト ボックス 392">
          <a:extLst>
            <a:ext uri="{FF2B5EF4-FFF2-40B4-BE49-F238E27FC236}">
              <a16:creationId xmlns:a16="http://schemas.microsoft.com/office/drawing/2014/main" id="{5A1EFE46-5421-4997-B0DA-FDCCC137876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4" name="直線コネクタ 393">
          <a:extLst>
            <a:ext uri="{FF2B5EF4-FFF2-40B4-BE49-F238E27FC236}">
              <a16:creationId xmlns:a16="http://schemas.microsoft.com/office/drawing/2014/main" id="{34909F12-0DEB-49B9-9E84-BE4D5CD0055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95" name="テキスト ボックス 394">
          <a:extLst>
            <a:ext uri="{FF2B5EF4-FFF2-40B4-BE49-F238E27FC236}">
              <a16:creationId xmlns:a16="http://schemas.microsoft.com/office/drawing/2014/main" id="{1C549E2C-A5BD-4EBC-83B0-7B5593739228}"/>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a:extLst>
            <a:ext uri="{FF2B5EF4-FFF2-40B4-BE49-F238E27FC236}">
              <a16:creationId xmlns:a16="http://schemas.microsoft.com/office/drawing/2014/main" id="{B6BA6096-C112-4837-8243-9F3717E5FD5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認定こども園・幼稚園・保育所】&#10;有形固定資産減価償却率グラフ枠">
          <a:extLst>
            <a:ext uri="{FF2B5EF4-FFF2-40B4-BE49-F238E27FC236}">
              <a16:creationId xmlns:a16="http://schemas.microsoft.com/office/drawing/2014/main" id="{918676D8-DFEB-4278-B3F9-2F9CF4F964E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98" name="直線コネクタ 397">
          <a:extLst>
            <a:ext uri="{FF2B5EF4-FFF2-40B4-BE49-F238E27FC236}">
              <a16:creationId xmlns:a16="http://schemas.microsoft.com/office/drawing/2014/main" id="{486AC530-9294-4ED6-B4E4-FB584C552B6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99" name="【認定こども園・幼稚園・保育所】&#10;有形固定資産減価償却率最小値テキスト">
          <a:extLst>
            <a:ext uri="{FF2B5EF4-FFF2-40B4-BE49-F238E27FC236}">
              <a16:creationId xmlns:a16="http://schemas.microsoft.com/office/drawing/2014/main" id="{57F7D9D7-D57F-418B-A84A-087E8FAEA157}"/>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00" name="直線コネクタ 399">
          <a:extLst>
            <a:ext uri="{FF2B5EF4-FFF2-40B4-BE49-F238E27FC236}">
              <a16:creationId xmlns:a16="http://schemas.microsoft.com/office/drawing/2014/main" id="{81B9D496-6900-4217-B323-0DD34D23F831}"/>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01" name="【認定こども園・幼稚園・保育所】&#10;有形固定資産減価償却率最大値テキスト">
          <a:extLst>
            <a:ext uri="{FF2B5EF4-FFF2-40B4-BE49-F238E27FC236}">
              <a16:creationId xmlns:a16="http://schemas.microsoft.com/office/drawing/2014/main" id="{778687AF-4B60-439C-8DA6-EDA5B184ABF5}"/>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02" name="直線コネクタ 401">
          <a:extLst>
            <a:ext uri="{FF2B5EF4-FFF2-40B4-BE49-F238E27FC236}">
              <a16:creationId xmlns:a16="http://schemas.microsoft.com/office/drawing/2014/main" id="{AF575DB7-3D0D-4FC5-B67F-49D4355A4C07}"/>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130827</xdr:rowOff>
    </xdr:from>
    <xdr:ext cx="405111" cy="259045"/>
    <xdr:sp macro="" textlink="">
      <xdr:nvSpPr>
        <xdr:cNvPr id="403" name="【認定こども園・幼稚園・保育所】&#10;有形固定資産減価償却率平均値テキスト">
          <a:extLst>
            <a:ext uri="{FF2B5EF4-FFF2-40B4-BE49-F238E27FC236}">
              <a16:creationId xmlns:a16="http://schemas.microsoft.com/office/drawing/2014/main" id="{9B922AFF-2DD4-46EA-BF4D-C425676D6F07}"/>
            </a:ext>
          </a:extLst>
        </xdr:cNvPr>
        <xdr:cNvSpPr txBox="1"/>
      </xdr:nvSpPr>
      <xdr:spPr>
        <a:xfrm>
          <a:off x="16357600" y="630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404" name="フローチャート: 判断 403">
          <a:extLst>
            <a:ext uri="{FF2B5EF4-FFF2-40B4-BE49-F238E27FC236}">
              <a16:creationId xmlns:a16="http://schemas.microsoft.com/office/drawing/2014/main" id="{E78A1B40-DCD2-451E-A002-78D2E0492366}"/>
            </a:ext>
          </a:extLst>
        </xdr:cNvPr>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405" name="フローチャート: 判断 404">
          <a:extLst>
            <a:ext uri="{FF2B5EF4-FFF2-40B4-BE49-F238E27FC236}">
              <a16:creationId xmlns:a16="http://schemas.microsoft.com/office/drawing/2014/main" id="{3A636C0F-1CC5-4AFE-BED7-74FC4FBED785}"/>
            </a:ext>
          </a:extLst>
        </xdr:cNvPr>
        <xdr:cNvSpPr/>
      </xdr:nvSpPr>
      <xdr:spPr>
        <a:xfrm>
          <a:off x="15430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15240</xdr:rowOff>
    </xdr:from>
    <xdr:to>
      <xdr:col>76</xdr:col>
      <xdr:colOff>165100</xdr:colOff>
      <xdr:row>37</xdr:row>
      <xdr:rowOff>116840</xdr:rowOff>
    </xdr:to>
    <xdr:sp macro="" textlink="">
      <xdr:nvSpPr>
        <xdr:cNvPr id="406" name="フローチャート: 判断 405">
          <a:extLst>
            <a:ext uri="{FF2B5EF4-FFF2-40B4-BE49-F238E27FC236}">
              <a16:creationId xmlns:a16="http://schemas.microsoft.com/office/drawing/2014/main" id="{4BC35DA8-F92D-43D6-8BAF-9EE3BE6E491A}"/>
            </a:ext>
          </a:extLst>
        </xdr:cNvPr>
        <xdr:cNvSpPr/>
      </xdr:nvSpPr>
      <xdr:spPr>
        <a:xfrm>
          <a:off x="14541500" y="63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0</xdr:rowOff>
    </xdr:from>
    <xdr:to>
      <xdr:col>72</xdr:col>
      <xdr:colOff>38100</xdr:colOff>
      <xdr:row>37</xdr:row>
      <xdr:rowOff>101600</xdr:rowOff>
    </xdr:to>
    <xdr:sp macro="" textlink="">
      <xdr:nvSpPr>
        <xdr:cNvPr id="407" name="フローチャート: 判断 406">
          <a:extLst>
            <a:ext uri="{FF2B5EF4-FFF2-40B4-BE49-F238E27FC236}">
              <a16:creationId xmlns:a16="http://schemas.microsoft.com/office/drawing/2014/main" id="{DE34ADB7-30E7-4506-A4F4-826E013D186B}"/>
            </a:ext>
          </a:extLst>
        </xdr:cNvPr>
        <xdr:cNvSpPr/>
      </xdr:nvSpPr>
      <xdr:spPr>
        <a:xfrm>
          <a:off x="136525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142240</xdr:rowOff>
    </xdr:from>
    <xdr:to>
      <xdr:col>67</xdr:col>
      <xdr:colOff>101600</xdr:colOff>
      <xdr:row>37</xdr:row>
      <xdr:rowOff>72390</xdr:rowOff>
    </xdr:to>
    <xdr:sp macro="" textlink="">
      <xdr:nvSpPr>
        <xdr:cNvPr id="408" name="フローチャート: 判断 407">
          <a:extLst>
            <a:ext uri="{FF2B5EF4-FFF2-40B4-BE49-F238E27FC236}">
              <a16:creationId xmlns:a16="http://schemas.microsoft.com/office/drawing/2014/main" id="{77FA4DC9-2087-43A5-8A33-DBD5726C56A0}"/>
            </a:ext>
          </a:extLst>
        </xdr:cNvPr>
        <xdr:cNvSpPr/>
      </xdr:nvSpPr>
      <xdr:spPr>
        <a:xfrm>
          <a:off x="12763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E41CE52C-71B2-423C-BF6B-B67F2BC1D18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038EE21D-3E86-4579-910B-2E2BB6D28CC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00647A74-C73F-4F31-BF23-725BF586120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D5DAD937-71BC-489B-A5B4-55C21BE02E5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A8CE7EF1-3D57-489A-9725-E3E9C2244CA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138430</xdr:rowOff>
    </xdr:from>
    <xdr:to>
      <xdr:col>85</xdr:col>
      <xdr:colOff>177800</xdr:colOff>
      <xdr:row>38</xdr:row>
      <xdr:rowOff>68580</xdr:rowOff>
    </xdr:to>
    <xdr:sp macro="" textlink="">
      <xdr:nvSpPr>
        <xdr:cNvPr id="414" name="楕円 413">
          <a:extLst>
            <a:ext uri="{FF2B5EF4-FFF2-40B4-BE49-F238E27FC236}">
              <a16:creationId xmlns:a16="http://schemas.microsoft.com/office/drawing/2014/main" id="{1BEEB0C1-06A9-4824-ACFC-3485D459D04D}"/>
            </a:ext>
          </a:extLst>
        </xdr:cNvPr>
        <xdr:cNvSpPr/>
      </xdr:nvSpPr>
      <xdr:spPr>
        <a:xfrm>
          <a:off x="1626870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116857</xdr:rowOff>
    </xdr:from>
    <xdr:ext cx="405111" cy="259045"/>
    <xdr:sp macro="" textlink="">
      <xdr:nvSpPr>
        <xdr:cNvPr id="415" name="【認定こども園・幼稚園・保育所】&#10;有形固定資産減価償却率該当値テキスト">
          <a:extLst>
            <a:ext uri="{FF2B5EF4-FFF2-40B4-BE49-F238E27FC236}">
              <a16:creationId xmlns:a16="http://schemas.microsoft.com/office/drawing/2014/main" id="{CCFA0A1C-D5FF-406E-9F3E-95474FBBA972}"/>
            </a:ext>
          </a:extLst>
        </xdr:cNvPr>
        <xdr:cNvSpPr txBox="1"/>
      </xdr:nvSpPr>
      <xdr:spPr>
        <a:xfrm>
          <a:off x="16357600"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95250</xdr:rowOff>
    </xdr:from>
    <xdr:to>
      <xdr:col>81</xdr:col>
      <xdr:colOff>101600</xdr:colOff>
      <xdr:row>38</xdr:row>
      <xdr:rowOff>25400</xdr:rowOff>
    </xdr:to>
    <xdr:sp macro="" textlink="">
      <xdr:nvSpPr>
        <xdr:cNvPr id="416" name="楕円 415">
          <a:extLst>
            <a:ext uri="{FF2B5EF4-FFF2-40B4-BE49-F238E27FC236}">
              <a16:creationId xmlns:a16="http://schemas.microsoft.com/office/drawing/2014/main" id="{5877FF90-7C5C-4B7C-9452-F6C7E17EDAF5}"/>
            </a:ext>
          </a:extLst>
        </xdr:cNvPr>
        <xdr:cNvSpPr/>
      </xdr:nvSpPr>
      <xdr:spPr>
        <a:xfrm>
          <a:off x="154305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146050</xdr:rowOff>
    </xdr:from>
    <xdr:to>
      <xdr:col>85</xdr:col>
      <xdr:colOff>127000</xdr:colOff>
      <xdr:row>38</xdr:row>
      <xdr:rowOff>17780</xdr:rowOff>
    </xdr:to>
    <xdr:cxnSp macro="">
      <xdr:nvCxnSpPr>
        <xdr:cNvPr id="417" name="直線コネクタ 416">
          <a:extLst>
            <a:ext uri="{FF2B5EF4-FFF2-40B4-BE49-F238E27FC236}">
              <a16:creationId xmlns:a16="http://schemas.microsoft.com/office/drawing/2014/main" id="{8ABCFF16-6411-4927-9F23-684E1B93C081}"/>
            </a:ext>
          </a:extLst>
        </xdr:cNvPr>
        <xdr:cNvCxnSpPr/>
      </xdr:nvCxnSpPr>
      <xdr:spPr>
        <a:xfrm>
          <a:off x="15481300" y="6489700"/>
          <a:ext cx="838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54610</xdr:rowOff>
    </xdr:from>
    <xdr:to>
      <xdr:col>76</xdr:col>
      <xdr:colOff>165100</xdr:colOff>
      <xdr:row>37</xdr:row>
      <xdr:rowOff>156210</xdr:rowOff>
    </xdr:to>
    <xdr:sp macro="" textlink="">
      <xdr:nvSpPr>
        <xdr:cNvPr id="418" name="楕円 417">
          <a:extLst>
            <a:ext uri="{FF2B5EF4-FFF2-40B4-BE49-F238E27FC236}">
              <a16:creationId xmlns:a16="http://schemas.microsoft.com/office/drawing/2014/main" id="{FF6EE317-2E1E-4DFB-ABB7-5C091E44713D}"/>
            </a:ext>
          </a:extLst>
        </xdr:cNvPr>
        <xdr:cNvSpPr/>
      </xdr:nvSpPr>
      <xdr:spPr>
        <a:xfrm>
          <a:off x="14541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105410</xdr:rowOff>
    </xdr:from>
    <xdr:to>
      <xdr:col>81</xdr:col>
      <xdr:colOff>50800</xdr:colOff>
      <xdr:row>37</xdr:row>
      <xdr:rowOff>146050</xdr:rowOff>
    </xdr:to>
    <xdr:cxnSp macro="">
      <xdr:nvCxnSpPr>
        <xdr:cNvPr id="419" name="直線コネクタ 418">
          <a:extLst>
            <a:ext uri="{FF2B5EF4-FFF2-40B4-BE49-F238E27FC236}">
              <a16:creationId xmlns:a16="http://schemas.microsoft.com/office/drawing/2014/main" id="{1F291163-E4B7-4E20-8B34-AF8AA3C95747}"/>
            </a:ext>
          </a:extLst>
        </xdr:cNvPr>
        <xdr:cNvCxnSpPr/>
      </xdr:nvCxnSpPr>
      <xdr:spPr>
        <a:xfrm>
          <a:off x="14592300" y="644906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1270</xdr:rowOff>
    </xdr:from>
    <xdr:to>
      <xdr:col>72</xdr:col>
      <xdr:colOff>38100</xdr:colOff>
      <xdr:row>37</xdr:row>
      <xdr:rowOff>102870</xdr:rowOff>
    </xdr:to>
    <xdr:sp macro="" textlink="">
      <xdr:nvSpPr>
        <xdr:cNvPr id="420" name="楕円 419">
          <a:extLst>
            <a:ext uri="{FF2B5EF4-FFF2-40B4-BE49-F238E27FC236}">
              <a16:creationId xmlns:a16="http://schemas.microsoft.com/office/drawing/2014/main" id="{8387A8FE-E543-412A-88F2-7520921ED40F}"/>
            </a:ext>
          </a:extLst>
        </xdr:cNvPr>
        <xdr:cNvSpPr/>
      </xdr:nvSpPr>
      <xdr:spPr>
        <a:xfrm>
          <a:off x="136525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52070</xdr:rowOff>
    </xdr:from>
    <xdr:to>
      <xdr:col>76</xdr:col>
      <xdr:colOff>114300</xdr:colOff>
      <xdr:row>37</xdr:row>
      <xdr:rowOff>105410</xdr:rowOff>
    </xdr:to>
    <xdr:cxnSp macro="">
      <xdr:nvCxnSpPr>
        <xdr:cNvPr id="421" name="直線コネクタ 420">
          <a:extLst>
            <a:ext uri="{FF2B5EF4-FFF2-40B4-BE49-F238E27FC236}">
              <a16:creationId xmlns:a16="http://schemas.microsoft.com/office/drawing/2014/main" id="{C50CA062-81B9-4095-80EC-9F5EAC2820A7}"/>
            </a:ext>
          </a:extLst>
        </xdr:cNvPr>
        <xdr:cNvCxnSpPr/>
      </xdr:nvCxnSpPr>
      <xdr:spPr>
        <a:xfrm>
          <a:off x="13703300" y="6395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160020</xdr:rowOff>
    </xdr:from>
    <xdr:to>
      <xdr:col>67</xdr:col>
      <xdr:colOff>101600</xdr:colOff>
      <xdr:row>37</xdr:row>
      <xdr:rowOff>90170</xdr:rowOff>
    </xdr:to>
    <xdr:sp macro="" textlink="">
      <xdr:nvSpPr>
        <xdr:cNvPr id="422" name="楕円 421">
          <a:extLst>
            <a:ext uri="{FF2B5EF4-FFF2-40B4-BE49-F238E27FC236}">
              <a16:creationId xmlns:a16="http://schemas.microsoft.com/office/drawing/2014/main" id="{AF9116B3-BE9A-41B1-8DB5-5BC93496BA1B}"/>
            </a:ext>
          </a:extLst>
        </xdr:cNvPr>
        <xdr:cNvSpPr/>
      </xdr:nvSpPr>
      <xdr:spPr>
        <a:xfrm>
          <a:off x="127635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39370</xdr:rowOff>
    </xdr:from>
    <xdr:to>
      <xdr:col>71</xdr:col>
      <xdr:colOff>177800</xdr:colOff>
      <xdr:row>37</xdr:row>
      <xdr:rowOff>52070</xdr:rowOff>
    </xdr:to>
    <xdr:cxnSp macro="">
      <xdr:nvCxnSpPr>
        <xdr:cNvPr id="423" name="直線コネクタ 422">
          <a:extLst>
            <a:ext uri="{FF2B5EF4-FFF2-40B4-BE49-F238E27FC236}">
              <a16:creationId xmlns:a16="http://schemas.microsoft.com/office/drawing/2014/main" id="{40C16650-0424-4155-AF4A-3F39A8363BCD}"/>
            </a:ext>
          </a:extLst>
        </xdr:cNvPr>
        <xdr:cNvCxnSpPr/>
      </xdr:nvCxnSpPr>
      <xdr:spPr>
        <a:xfrm>
          <a:off x="12814300" y="638302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xdr:rowOff>
    </xdr:from>
    <xdr:ext cx="405111" cy="259045"/>
    <xdr:sp macro="" textlink="">
      <xdr:nvSpPr>
        <xdr:cNvPr id="424" name="n_1aveValue【認定こども園・幼稚園・保育所】&#10;有形固定資産減価償却率">
          <a:extLst>
            <a:ext uri="{FF2B5EF4-FFF2-40B4-BE49-F238E27FC236}">
              <a16:creationId xmlns:a16="http://schemas.microsoft.com/office/drawing/2014/main" id="{131A3DAC-BA75-4E6A-97D0-752C5E014BE4}"/>
            </a:ext>
          </a:extLst>
        </xdr:cNvPr>
        <xdr:cNvSpPr txBox="1"/>
      </xdr:nvSpPr>
      <xdr:spPr>
        <a:xfrm>
          <a:off x="15266044" y="617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133367</xdr:rowOff>
    </xdr:from>
    <xdr:ext cx="405111" cy="259045"/>
    <xdr:sp macro="" textlink="">
      <xdr:nvSpPr>
        <xdr:cNvPr id="425" name="n_2aveValue【認定こども園・幼稚園・保育所】&#10;有形固定資産減価償却率">
          <a:extLst>
            <a:ext uri="{FF2B5EF4-FFF2-40B4-BE49-F238E27FC236}">
              <a16:creationId xmlns:a16="http://schemas.microsoft.com/office/drawing/2014/main" id="{EB045DE0-C47D-4861-8E1F-B3ECF35D1ED9}"/>
            </a:ext>
          </a:extLst>
        </xdr:cNvPr>
        <xdr:cNvSpPr txBox="1"/>
      </xdr:nvSpPr>
      <xdr:spPr>
        <a:xfrm>
          <a:off x="14389744" y="613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118127</xdr:rowOff>
    </xdr:from>
    <xdr:ext cx="405111" cy="259045"/>
    <xdr:sp macro="" textlink="">
      <xdr:nvSpPr>
        <xdr:cNvPr id="426" name="n_3aveValue【認定こども園・幼稚園・保育所】&#10;有形固定資産減価償却率">
          <a:extLst>
            <a:ext uri="{FF2B5EF4-FFF2-40B4-BE49-F238E27FC236}">
              <a16:creationId xmlns:a16="http://schemas.microsoft.com/office/drawing/2014/main" id="{37C74227-0A82-426A-846A-CD8E2A83DDF9}"/>
            </a:ext>
          </a:extLst>
        </xdr:cNvPr>
        <xdr:cNvSpPr txBox="1"/>
      </xdr:nvSpPr>
      <xdr:spPr>
        <a:xfrm>
          <a:off x="13500744" y="611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88917</xdr:rowOff>
    </xdr:from>
    <xdr:ext cx="405111" cy="259045"/>
    <xdr:sp macro="" textlink="">
      <xdr:nvSpPr>
        <xdr:cNvPr id="427" name="n_4aveValue【認定こども園・幼稚園・保育所】&#10;有形固定資産減価償却率">
          <a:extLst>
            <a:ext uri="{FF2B5EF4-FFF2-40B4-BE49-F238E27FC236}">
              <a16:creationId xmlns:a16="http://schemas.microsoft.com/office/drawing/2014/main" id="{A605766A-A9DA-4DC6-9F7D-80CED962DB75}"/>
            </a:ext>
          </a:extLst>
        </xdr:cNvPr>
        <xdr:cNvSpPr txBox="1"/>
      </xdr:nvSpPr>
      <xdr:spPr>
        <a:xfrm>
          <a:off x="12611744" y="608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16527</xdr:rowOff>
    </xdr:from>
    <xdr:ext cx="405111" cy="259045"/>
    <xdr:sp macro="" textlink="">
      <xdr:nvSpPr>
        <xdr:cNvPr id="428" name="n_1mainValue【認定こども園・幼稚園・保育所】&#10;有形固定資産減価償却率">
          <a:extLst>
            <a:ext uri="{FF2B5EF4-FFF2-40B4-BE49-F238E27FC236}">
              <a16:creationId xmlns:a16="http://schemas.microsoft.com/office/drawing/2014/main" id="{2A2F51AB-90F0-49D6-BB8E-FB69C6114D94}"/>
            </a:ext>
          </a:extLst>
        </xdr:cNvPr>
        <xdr:cNvSpPr txBox="1"/>
      </xdr:nvSpPr>
      <xdr:spPr>
        <a:xfrm>
          <a:off x="15266044" y="653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147337</xdr:rowOff>
    </xdr:from>
    <xdr:ext cx="405111" cy="259045"/>
    <xdr:sp macro="" textlink="">
      <xdr:nvSpPr>
        <xdr:cNvPr id="429" name="n_2mainValue【認定こども園・幼稚園・保育所】&#10;有形固定資産減価償却率">
          <a:extLst>
            <a:ext uri="{FF2B5EF4-FFF2-40B4-BE49-F238E27FC236}">
              <a16:creationId xmlns:a16="http://schemas.microsoft.com/office/drawing/2014/main" id="{1B0F974D-8443-470E-B63F-DE0ACD160C49}"/>
            </a:ext>
          </a:extLst>
        </xdr:cNvPr>
        <xdr:cNvSpPr txBox="1"/>
      </xdr:nvSpPr>
      <xdr:spPr>
        <a:xfrm>
          <a:off x="14389744" y="6490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93997</xdr:rowOff>
    </xdr:from>
    <xdr:ext cx="405111" cy="259045"/>
    <xdr:sp macro="" textlink="">
      <xdr:nvSpPr>
        <xdr:cNvPr id="430" name="n_3mainValue【認定こども園・幼稚園・保育所】&#10;有形固定資産減価償却率">
          <a:extLst>
            <a:ext uri="{FF2B5EF4-FFF2-40B4-BE49-F238E27FC236}">
              <a16:creationId xmlns:a16="http://schemas.microsoft.com/office/drawing/2014/main" id="{8E99C35D-CF3F-47C9-AA3D-07835965E3CC}"/>
            </a:ext>
          </a:extLst>
        </xdr:cNvPr>
        <xdr:cNvSpPr txBox="1"/>
      </xdr:nvSpPr>
      <xdr:spPr>
        <a:xfrm>
          <a:off x="13500744"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81297</xdr:rowOff>
    </xdr:from>
    <xdr:ext cx="405111" cy="259045"/>
    <xdr:sp macro="" textlink="">
      <xdr:nvSpPr>
        <xdr:cNvPr id="431" name="n_4mainValue【認定こども園・幼稚園・保育所】&#10;有形固定資産減価償却率">
          <a:extLst>
            <a:ext uri="{FF2B5EF4-FFF2-40B4-BE49-F238E27FC236}">
              <a16:creationId xmlns:a16="http://schemas.microsoft.com/office/drawing/2014/main" id="{E004A537-73F6-4E7F-8982-9CDF38C62D6E}"/>
            </a:ext>
          </a:extLst>
        </xdr:cNvPr>
        <xdr:cNvSpPr txBox="1"/>
      </xdr:nvSpPr>
      <xdr:spPr>
        <a:xfrm>
          <a:off x="12611744" y="6424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a:extLst>
            <a:ext uri="{FF2B5EF4-FFF2-40B4-BE49-F238E27FC236}">
              <a16:creationId xmlns:a16="http://schemas.microsoft.com/office/drawing/2014/main" id="{28FBA489-C0CE-4EA6-9287-987E49E8B07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a:extLst>
            <a:ext uri="{FF2B5EF4-FFF2-40B4-BE49-F238E27FC236}">
              <a16:creationId xmlns:a16="http://schemas.microsoft.com/office/drawing/2014/main" id="{75DCDA09-5096-4D07-908E-313F3ECC615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a:extLst>
            <a:ext uri="{FF2B5EF4-FFF2-40B4-BE49-F238E27FC236}">
              <a16:creationId xmlns:a16="http://schemas.microsoft.com/office/drawing/2014/main" id="{F6A08886-7B0C-46FF-BC71-6DE1581578D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a:extLst>
            <a:ext uri="{FF2B5EF4-FFF2-40B4-BE49-F238E27FC236}">
              <a16:creationId xmlns:a16="http://schemas.microsoft.com/office/drawing/2014/main" id="{F22657DD-79C4-4EB1-8902-691430853EE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a:extLst>
            <a:ext uri="{FF2B5EF4-FFF2-40B4-BE49-F238E27FC236}">
              <a16:creationId xmlns:a16="http://schemas.microsoft.com/office/drawing/2014/main" id="{EE020696-9363-47EA-85BB-E91D54043D2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a:extLst>
            <a:ext uri="{FF2B5EF4-FFF2-40B4-BE49-F238E27FC236}">
              <a16:creationId xmlns:a16="http://schemas.microsoft.com/office/drawing/2014/main" id="{4C03492C-AE1C-42BF-A118-41873548B9B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a:extLst>
            <a:ext uri="{FF2B5EF4-FFF2-40B4-BE49-F238E27FC236}">
              <a16:creationId xmlns:a16="http://schemas.microsoft.com/office/drawing/2014/main" id="{627DB4BB-58F6-48DF-9D98-8F288FC3904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a:extLst>
            <a:ext uri="{FF2B5EF4-FFF2-40B4-BE49-F238E27FC236}">
              <a16:creationId xmlns:a16="http://schemas.microsoft.com/office/drawing/2014/main" id="{12F1333D-3CD3-4651-AC45-A80339C4D3C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a:extLst>
            <a:ext uri="{FF2B5EF4-FFF2-40B4-BE49-F238E27FC236}">
              <a16:creationId xmlns:a16="http://schemas.microsoft.com/office/drawing/2014/main" id="{DFEE6CEE-8B62-494A-97DC-3F79ABFFC0C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a:extLst>
            <a:ext uri="{FF2B5EF4-FFF2-40B4-BE49-F238E27FC236}">
              <a16:creationId xmlns:a16="http://schemas.microsoft.com/office/drawing/2014/main" id="{C8A7AADC-BDAB-4BFD-B69C-14BC2FF1C71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2" name="直線コネクタ 441">
          <a:extLst>
            <a:ext uri="{FF2B5EF4-FFF2-40B4-BE49-F238E27FC236}">
              <a16:creationId xmlns:a16="http://schemas.microsoft.com/office/drawing/2014/main" id="{AA9F70F1-484B-463D-9967-56FF0AF87576}"/>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3" name="テキスト ボックス 442">
          <a:extLst>
            <a:ext uri="{FF2B5EF4-FFF2-40B4-BE49-F238E27FC236}">
              <a16:creationId xmlns:a16="http://schemas.microsoft.com/office/drawing/2014/main" id="{B5D1EA2E-7692-4D4A-AB74-74FEC8272DEE}"/>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4" name="直線コネクタ 443">
          <a:extLst>
            <a:ext uri="{FF2B5EF4-FFF2-40B4-BE49-F238E27FC236}">
              <a16:creationId xmlns:a16="http://schemas.microsoft.com/office/drawing/2014/main" id="{E22960EB-8224-4E33-A94F-0734F3E7B74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5" name="テキスト ボックス 444">
          <a:extLst>
            <a:ext uri="{FF2B5EF4-FFF2-40B4-BE49-F238E27FC236}">
              <a16:creationId xmlns:a16="http://schemas.microsoft.com/office/drawing/2014/main" id="{F9846DCB-080D-4CE4-867D-793116CAF7DE}"/>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6" name="直線コネクタ 445">
          <a:extLst>
            <a:ext uri="{FF2B5EF4-FFF2-40B4-BE49-F238E27FC236}">
              <a16:creationId xmlns:a16="http://schemas.microsoft.com/office/drawing/2014/main" id="{51725956-3AFD-48A9-B0D7-5C07F703EEC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7" name="テキスト ボックス 446">
          <a:extLst>
            <a:ext uri="{FF2B5EF4-FFF2-40B4-BE49-F238E27FC236}">
              <a16:creationId xmlns:a16="http://schemas.microsoft.com/office/drawing/2014/main" id="{A4B441F0-7FA3-434B-8A74-746C3D884447}"/>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8" name="直線コネクタ 447">
          <a:extLst>
            <a:ext uri="{FF2B5EF4-FFF2-40B4-BE49-F238E27FC236}">
              <a16:creationId xmlns:a16="http://schemas.microsoft.com/office/drawing/2014/main" id="{7E14E9FF-43D0-4C95-B779-D5918EFB89EF}"/>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9" name="テキスト ボックス 448">
          <a:extLst>
            <a:ext uri="{FF2B5EF4-FFF2-40B4-BE49-F238E27FC236}">
              <a16:creationId xmlns:a16="http://schemas.microsoft.com/office/drawing/2014/main" id="{9D7E9531-A381-4EAA-869F-D2B3C1019B0C}"/>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0" name="直線コネクタ 449">
          <a:extLst>
            <a:ext uri="{FF2B5EF4-FFF2-40B4-BE49-F238E27FC236}">
              <a16:creationId xmlns:a16="http://schemas.microsoft.com/office/drawing/2014/main" id="{7465ACD7-2493-42D0-A30A-BB3C0E7CA866}"/>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1" name="テキスト ボックス 450">
          <a:extLst>
            <a:ext uri="{FF2B5EF4-FFF2-40B4-BE49-F238E27FC236}">
              <a16:creationId xmlns:a16="http://schemas.microsoft.com/office/drawing/2014/main" id="{B2B00897-8089-4928-A72B-C68BCE1C7E6F}"/>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2A0044B1-8B17-4294-A193-75E37819832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3F005D3E-8972-4274-A7D4-9647AB5DFC6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FEA59196-DEBB-4B85-99C9-B9DE7C4A2DC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455" name="直線コネクタ 454">
          <a:extLst>
            <a:ext uri="{FF2B5EF4-FFF2-40B4-BE49-F238E27FC236}">
              <a16:creationId xmlns:a16="http://schemas.microsoft.com/office/drawing/2014/main" id="{3FDF8D68-EA63-4281-BADD-2A4762F01682}"/>
            </a:ext>
          </a:extLst>
        </xdr:cNvPr>
        <xdr:cNvCxnSpPr/>
      </xdr:nvCxnSpPr>
      <xdr:spPr>
        <a:xfrm flipV="1">
          <a:off x="221608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35135B3C-8BD1-4773-BF56-944C8E5533A4}"/>
            </a:ext>
          </a:extLst>
        </xdr:cNvPr>
        <xdr:cNvSpPr txBox="1"/>
      </xdr:nvSpPr>
      <xdr:spPr>
        <a:xfrm>
          <a:off x="221996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457" name="直線コネクタ 456">
          <a:extLst>
            <a:ext uri="{FF2B5EF4-FFF2-40B4-BE49-F238E27FC236}">
              <a16:creationId xmlns:a16="http://schemas.microsoft.com/office/drawing/2014/main" id="{8F54C6E7-7724-4248-99DF-CCA6B8F627B7}"/>
            </a:ext>
          </a:extLst>
        </xdr:cNvPr>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68FDD343-CF0C-4CE4-B540-CF314C457875}"/>
            </a:ext>
          </a:extLst>
        </xdr:cNvPr>
        <xdr:cNvSpPr txBox="1"/>
      </xdr:nvSpPr>
      <xdr:spPr>
        <a:xfrm>
          <a:off x="221996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459" name="直線コネクタ 458">
          <a:extLst>
            <a:ext uri="{FF2B5EF4-FFF2-40B4-BE49-F238E27FC236}">
              <a16:creationId xmlns:a16="http://schemas.microsoft.com/office/drawing/2014/main" id="{0685B0AB-C768-4EED-BB03-EA34F7726739}"/>
            </a:ext>
          </a:extLst>
        </xdr:cNvPr>
        <xdr:cNvCxnSpPr/>
      </xdr:nvCxnSpPr>
      <xdr:spPr>
        <a:xfrm>
          <a:off x="22072600" y="578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1287</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18B60F8F-2636-4E39-91AC-54A44F5D40FD}"/>
            </a:ext>
          </a:extLst>
        </xdr:cNvPr>
        <xdr:cNvSpPr txBox="1"/>
      </xdr:nvSpPr>
      <xdr:spPr>
        <a:xfrm>
          <a:off x="22199600" y="685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461" name="フローチャート: 判断 460">
          <a:extLst>
            <a:ext uri="{FF2B5EF4-FFF2-40B4-BE49-F238E27FC236}">
              <a16:creationId xmlns:a16="http://schemas.microsoft.com/office/drawing/2014/main" id="{222A638F-E8F1-430D-AA0C-A53321069722}"/>
            </a:ext>
          </a:extLst>
        </xdr:cNvPr>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462" name="フローチャート: 判断 461">
          <a:extLst>
            <a:ext uri="{FF2B5EF4-FFF2-40B4-BE49-F238E27FC236}">
              <a16:creationId xmlns:a16="http://schemas.microsoft.com/office/drawing/2014/main" id="{7DDC1181-54AE-4B36-9CDC-F038D375C93D}"/>
            </a:ext>
          </a:extLst>
        </xdr:cNvPr>
        <xdr:cNvSpPr/>
      </xdr:nvSpPr>
      <xdr:spPr>
        <a:xfrm>
          <a:off x="21272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59690</xdr:rowOff>
    </xdr:from>
    <xdr:to>
      <xdr:col>107</xdr:col>
      <xdr:colOff>101600</xdr:colOff>
      <xdr:row>40</xdr:row>
      <xdr:rowOff>161290</xdr:rowOff>
    </xdr:to>
    <xdr:sp macro="" textlink="">
      <xdr:nvSpPr>
        <xdr:cNvPr id="463" name="フローチャート: 判断 462">
          <a:extLst>
            <a:ext uri="{FF2B5EF4-FFF2-40B4-BE49-F238E27FC236}">
              <a16:creationId xmlns:a16="http://schemas.microsoft.com/office/drawing/2014/main" id="{90E51A76-58BE-4A8F-A38C-2C41A7BCC6EC}"/>
            </a:ext>
          </a:extLst>
        </xdr:cNvPr>
        <xdr:cNvSpPr/>
      </xdr:nvSpPr>
      <xdr:spPr>
        <a:xfrm>
          <a:off x="20383500" y="691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64" name="フローチャート: 判断 463">
          <a:extLst>
            <a:ext uri="{FF2B5EF4-FFF2-40B4-BE49-F238E27FC236}">
              <a16:creationId xmlns:a16="http://schemas.microsoft.com/office/drawing/2014/main" id="{D2D32794-E729-48BF-A433-5046FA98F772}"/>
            </a:ext>
          </a:extLst>
        </xdr:cNvPr>
        <xdr:cNvSpPr/>
      </xdr:nvSpPr>
      <xdr:spPr>
        <a:xfrm>
          <a:off x="19494500" y="690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54610</xdr:rowOff>
    </xdr:from>
    <xdr:to>
      <xdr:col>98</xdr:col>
      <xdr:colOff>38100</xdr:colOff>
      <xdr:row>40</xdr:row>
      <xdr:rowOff>156210</xdr:rowOff>
    </xdr:to>
    <xdr:sp macro="" textlink="">
      <xdr:nvSpPr>
        <xdr:cNvPr id="465" name="フローチャート: 判断 464">
          <a:extLst>
            <a:ext uri="{FF2B5EF4-FFF2-40B4-BE49-F238E27FC236}">
              <a16:creationId xmlns:a16="http://schemas.microsoft.com/office/drawing/2014/main" id="{551425C4-65EC-4230-886C-B79515D13E5B}"/>
            </a:ext>
          </a:extLst>
        </xdr:cNvPr>
        <xdr:cNvSpPr/>
      </xdr:nvSpPr>
      <xdr:spPr>
        <a:xfrm>
          <a:off x="18605500" y="691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4B1961D0-3B9D-434B-8291-01FE93C4B2E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437E7AA0-4C53-42FD-9EC7-19DEBF7CA18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5573D234-2CD0-4B30-B6B8-5640D77FBC5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26367D6D-04F2-4246-8B12-33BFE132C10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5E5B4FA1-64D6-4D29-9A5C-2888A72FB05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10160</xdr:rowOff>
    </xdr:from>
    <xdr:to>
      <xdr:col>116</xdr:col>
      <xdr:colOff>114300</xdr:colOff>
      <xdr:row>39</xdr:row>
      <xdr:rowOff>111760</xdr:rowOff>
    </xdr:to>
    <xdr:sp macro="" textlink="">
      <xdr:nvSpPr>
        <xdr:cNvPr id="471" name="楕円 470">
          <a:extLst>
            <a:ext uri="{FF2B5EF4-FFF2-40B4-BE49-F238E27FC236}">
              <a16:creationId xmlns:a16="http://schemas.microsoft.com/office/drawing/2014/main" id="{55796FF6-3BC9-476E-AA57-68F07F7A5E3D}"/>
            </a:ext>
          </a:extLst>
        </xdr:cNvPr>
        <xdr:cNvSpPr/>
      </xdr:nvSpPr>
      <xdr:spPr>
        <a:xfrm>
          <a:off x="221107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33037</xdr:rowOff>
    </xdr:from>
    <xdr:ext cx="469744" cy="259045"/>
    <xdr:sp macro="" textlink="">
      <xdr:nvSpPr>
        <xdr:cNvPr id="472" name="【認定こども園・幼稚園・保育所】&#10;一人当たり面積該当値テキスト">
          <a:extLst>
            <a:ext uri="{FF2B5EF4-FFF2-40B4-BE49-F238E27FC236}">
              <a16:creationId xmlns:a16="http://schemas.microsoft.com/office/drawing/2014/main" id="{75C0D0DF-EFE8-4414-A3BD-5FD32D8CE6DA}"/>
            </a:ext>
          </a:extLst>
        </xdr:cNvPr>
        <xdr:cNvSpPr txBox="1"/>
      </xdr:nvSpPr>
      <xdr:spPr>
        <a:xfrm>
          <a:off x="22199600" y="65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16510</xdr:rowOff>
    </xdr:from>
    <xdr:to>
      <xdr:col>112</xdr:col>
      <xdr:colOff>38100</xdr:colOff>
      <xdr:row>39</xdr:row>
      <xdr:rowOff>118110</xdr:rowOff>
    </xdr:to>
    <xdr:sp macro="" textlink="">
      <xdr:nvSpPr>
        <xdr:cNvPr id="473" name="楕円 472">
          <a:extLst>
            <a:ext uri="{FF2B5EF4-FFF2-40B4-BE49-F238E27FC236}">
              <a16:creationId xmlns:a16="http://schemas.microsoft.com/office/drawing/2014/main" id="{ABCE7A41-2A76-44EC-AFFA-53BD66780D2F}"/>
            </a:ext>
          </a:extLst>
        </xdr:cNvPr>
        <xdr:cNvSpPr/>
      </xdr:nvSpPr>
      <xdr:spPr>
        <a:xfrm>
          <a:off x="21272500" y="670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60960</xdr:rowOff>
    </xdr:from>
    <xdr:to>
      <xdr:col>116</xdr:col>
      <xdr:colOff>63500</xdr:colOff>
      <xdr:row>39</xdr:row>
      <xdr:rowOff>67310</xdr:rowOff>
    </xdr:to>
    <xdr:cxnSp macro="">
      <xdr:nvCxnSpPr>
        <xdr:cNvPr id="474" name="直線コネクタ 473">
          <a:extLst>
            <a:ext uri="{FF2B5EF4-FFF2-40B4-BE49-F238E27FC236}">
              <a16:creationId xmlns:a16="http://schemas.microsoft.com/office/drawing/2014/main" id="{23FC9082-6F56-4434-A433-AFB8BE851098}"/>
            </a:ext>
          </a:extLst>
        </xdr:cNvPr>
        <xdr:cNvCxnSpPr/>
      </xdr:nvCxnSpPr>
      <xdr:spPr>
        <a:xfrm flipV="1">
          <a:off x="21323300" y="674751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22860</xdr:rowOff>
    </xdr:from>
    <xdr:to>
      <xdr:col>107</xdr:col>
      <xdr:colOff>101600</xdr:colOff>
      <xdr:row>39</xdr:row>
      <xdr:rowOff>124460</xdr:rowOff>
    </xdr:to>
    <xdr:sp macro="" textlink="">
      <xdr:nvSpPr>
        <xdr:cNvPr id="475" name="楕円 474">
          <a:extLst>
            <a:ext uri="{FF2B5EF4-FFF2-40B4-BE49-F238E27FC236}">
              <a16:creationId xmlns:a16="http://schemas.microsoft.com/office/drawing/2014/main" id="{9FA263C2-B9E5-4AF6-8A52-6F5A45388711}"/>
            </a:ext>
          </a:extLst>
        </xdr:cNvPr>
        <xdr:cNvSpPr/>
      </xdr:nvSpPr>
      <xdr:spPr>
        <a:xfrm>
          <a:off x="20383500" y="670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67310</xdr:rowOff>
    </xdr:from>
    <xdr:to>
      <xdr:col>111</xdr:col>
      <xdr:colOff>177800</xdr:colOff>
      <xdr:row>39</xdr:row>
      <xdr:rowOff>73660</xdr:rowOff>
    </xdr:to>
    <xdr:cxnSp macro="">
      <xdr:nvCxnSpPr>
        <xdr:cNvPr id="476" name="直線コネクタ 475">
          <a:extLst>
            <a:ext uri="{FF2B5EF4-FFF2-40B4-BE49-F238E27FC236}">
              <a16:creationId xmlns:a16="http://schemas.microsoft.com/office/drawing/2014/main" id="{FF6D3EDD-DB61-405B-A9FB-A81C3D6FC1E6}"/>
            </a:ext>
          </a:extLst>
        </xdr:cNvPr>
        <xdr:cNvCxnSpPr/>
      </xdr:nvCxnSpPr>
      <xdr:spPr>
        <a:xfrm flipV="1">
          <a:off x="20434300" y="675386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30480</xdr:rowOff>
    </xdr:from>
    <xdr:to>
      <xdr:col>102</xdr:col>
      <xdr:colOff>165100</xdr:colOff>
      <xdr:row>39</xdr:row>
      <xdr:rowOff>132080</xdr:rowOff>
    </xdr:to>
    <xdr:sp macro="" textlink="">
      <xdr:nvSpPr>
        <xdr:cNvPr id="477" name="楕円 476">
          <a:extLst>
            <a:ext uri="{FF2B5EF4-FFF2-40B4-BE49-F238E27FC236}">
              <a16:creationId xmlns:a16="http://schemas.microsoft.com/office/drawing/2014/main" id="{7DE03EE9-60D2-4D34-8F1D-8136439D7D3D}"/>
            </a:ext>
          </a:extLst>
        </xdr:cNvPr>
        <xdr:cNvSpPr/>
      </xdr:nvSpPr>
      <xdr:spPr>
        <a:xfrm>
          <a:off x="194945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73660</xdr:rowOff>
    </xdr:from>
    <xdr:to>
      <xdr:col>107</xdr:col>
      <xdr:colOff>50800</xdr:colOff>
      <xdr:row>39</xdr:row>
      <xdr:rowOff>81280</xdr:rowOff>
    </xdr:to>
    <xdr:cxnSp macro="">
      <xdr:nvCxnSpPr>
        <xdr:cNvPr id="478" name="直線コネクタ 477">
          <a:extLst>
            <a:ext uri="{FF2B5EF4-FFF2-40B4-BE49-F238E27FC236}">
              <a16:creationId xmlns:a16="http://schemas.microsoft.com/office/drawing/2014/main" id="{875508B7-933E-4D70-806A-4F60E6AD6C93}"/>
            </a:ext>
          </a:extLst>
        </xdr:cNvPr>
        <xdr:cNvCxnSpPr/>
      </xdr:nvCxnSpPr>
      <xdr:spPr>
        <a:xfrm flipV="1">
          <a:off x="19545300" y="67602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38100</xdr:rowOff>
    </xdr:from>
    <xdr:to>
      <xdr:col>98</xdr:col>
      <xdr:colOff>38100</xdr:colOff>
      <xdr:row>39</xdr:row>
      <xdr:rowOff>139700</xdr:rowOff>
    </xdr:to>
    <xdr:sp macro="" textlink="">
      <xdr:nvSpPr>
        <xdr:cNvPr id="479" name="楕円 478">
          <a:extLst>
            <a:ext uri="{FF2B5EF4-FFF2-40B4-BE49-F238E27FC236}">
              <a16:creationId xmlns:a16="http://schemas.microsoft.com/office/drawing/2014/main" id="{595924B3-DFC5-4A67-866E-BC64C5406AFD}"/>
            </a:ext>
          </a:extLst>
        </xdr:cNvPr>
        <xdr:cNvSpPr/>
      </xdr:nvSpPr>
      <xdr:spPr>
        <a:xfrm>
          <a:off x="18605500" y="6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81280</xdr:rowOff>
    </xdr:from>
    <xdr:to>
      <xdr:col>102</xdr:col>
      <xdr:colOff>114300</xdr:colOff>
      <xdr:row>39</xdr:row>
      <xdr:rowOff>88900</xdr:rowOff>
    </xdr:to>
    <xdr:cxnSp macro="">
      <xdr:nvCxnSpPr>
        <xdr:cNvPr id="480" name="直線コネクタ 479">
          <a:extLst>
            <a:ext uri="{FF2B5EF4-FFF2-40B4-BE49-F238E27FC236}">
              <a16:creationId xmlns:a16="http://schemas.microsoft.com/office/drawing/2014/main" id="{014D9935-A84E-428E-87D9-09E198BBAAF8}"/>
            </a:ext>
          </a:extLst>
        </xdr:cNvPr>
        <xdr:cNvCxnSpPr/>
      </xdr:nvCxnSpPr>
      <xdr:spPr>
        <a:xfrm flipV="1">
          <a:off x="18656300" y="67678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157497</xdr:rowOff>
    </xdr:from>
    <xdr:ext cx="469744" cy="259045"/>
    <xdr:sp macro="" textlink="">
      <xdr:nvSpPr>
        <xdr:cNvPr id="481" name="n_1aveValue【認定こども園・幼稚園・保育所】&#10;一人当たり面積">
          <a:extLst>
            <a:ext uri="{FF2B5EF4-FFF2-40B4-BE49-F238E27FC236}">
              <a16:creationId xmlns:a16="http://schemas.microsoft.com/office/drawing/2014/main" id="{EFB35755-792A-4CBC-8A89-5D4959F5869D}"/>
            </a:ext>
          </a:extLst>
        </xdr:cNvPr>
        <xdr:cNvSpPr txBox="1"/>
      </xdr:nvSpPr>
      <xdr:spPr>
        <a:xfrm>
          <a:off x="21075727" y="701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152417</xdr:rowOff>
    </xdr:from>
    <xdr:ext cx="469744" cy="259045"/>
    <xdr:sp macro="" textlink="">
      <xdr:nvSpPr>
        <xdr:cNvPr id="482" name="n_2aveValue【認定こども園・幼稚園・保育所】&#10;一人当たり面積">
          <a:extLst>
            <a:ext uri="{FF2B5EF4-FFF2-40B4-BE49-F238E27FC236}">
              <a16:creationId xmlns:a16="http://schemas.microsoft.com/office/drawing/2014/main" id="{AEA230DD-3177-4A0E-8412-B3D852CB46B7}"/>
            </a:ext>
          </a:extLst>
        </xdr:cNvPr>
        <xdr:cNvSpPr txBox="1"/>
      </xdr:nvSpPr>
      <xdr:spPr>
        <a:xfrm>
          <a:off x="201994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140987</xdr:rowOff>
    </xdr:from>
    <xdr:ext cx="469744" cy="259045"/>
    <xdr:sp macro="" textlink="">
      <xdr:nvSpPr>
        <xdr:cNvPr id="483" name="n_3aveValue【認定こども園・幼稚園・保育所】&#10;一人当たり面積">
          <a:extLst>
            <a:ext uri="{FF2B5EF4-FFF2-40B4-BE49-F238E27FC236}">
              <a16:creationId xmlns:a16="http://schemas.microsoft.com/office/drawing/2014/main" id="{27E9F3C3-7AB0-4A70-A832-3B26F5C036A8}"/>
            </a:ext>
          </a:extLst>
        </xdr:cNvPr>
        <xdr:cNvSpPr txBox="1"/>
      </xdr:nvSpPr>
      <xdr:spPr>
        <a:xfrm>
          <a:off x="19310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147337</xdr:rowOff>
    </xdr:from>
    <xdr:ext cx="469744" cy="259045"/>
    <xdr:sp macro="" textlink="">
      <xdr:nvSpPr>
        <xdr:cNvPr id="484" name="n_4aveValue【認定こども園・幼稚園・保育所】&#10;一人当たり面積">
          <a:extLst>
            <a:ext uri="{FF2B5EF4-FFF2-40B4-BE49-F238E27FC236}">
              <a16:creationId xmlns:a16="http://schemas.microsoft.com/office/drawing/2014/main" id="{01B389A4-D9BB-4AE7-889E-E88063FCBFD1}"/>
            </a:ext>
          </a:extLst>
        </xdr:cNvPr>
        <xdr:cNvSpPr txBox="1"/>
      </xdr:nvSpPr>
      <xdr:spPr>
        <a:xfrm>
          <a:off x="18421427" y="700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134637</xdr:rowOff>
    </xdr:from>
    <xdr:ext cx="469744" cy="259045"/>
    <xdr:sp macro="" textlink="">
      <xdr:nvSpPr>
        <xdr:cNvPr id="485" name="n_1mainValue【認定こども園・幼稚園・保育所】&#10;一人当たり面積">
          <a:extLst>
            <a:ext uri="{FF2B5EF4-FFF2-40B4-BE49-F238E27FC236}">
              <a16:creationId xmlns:a16="http://schemas.microsoft.com/office/drawing/2014/main" id="{8B215948-7903-4A38-941C-C5554069F487}"/>
            </a:ext>
          </a:extLst>
        </xdr:cNvPr>
        <xdr:cNvSpPr txBox="1"/>
      </xdr:nvSpPr>
      <xdr:spPr>
        <a:xfrm>
          <a:off x="21075727" y="647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486" name="n_2mainValue【認定こども園・幼稚園・保育所】&#10;一人当たり面積">
          <a:extLst>
            <a:ext uri="{FF2B5EF4-FFF2-40B4-BE49-F238E27FC236}">
              <a16:creationId xmlns:a16="http://schemas.microsoft.com/office/drawing/2014/main" id="{9A24D925-D776-4767-BA0E-91C752B46DFD}"/>
            </a:ext>
          </a:extLst>
        </xdr:cNvPr>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148607</xdr:rowOff>
    </xdr:from>
    <xdr:ext cx="469744" cy="259045"/>
    <xdr:sp macro="" textlink="">
      <xdr:nvSpPr>
        <xdr:cNvPr id="487" name="n_3mainValue【認定こども園・幼稚園・保育所】&#10;一人当たり面積">
          <a:extLst>
            <a:ext uri="{FF2B5EF4-FFF2-40B4-BE49-F238E27FC236}">
              <a16:creationId xmlns:a16="http://schemas.microsoft.com/office/drawing/2014/main" id="{64D420C3-FCA4-44A2-9ABC-6F52A0843542}"/>
            </a:ext>
          </a:extLst>
        </xdr:cNvPr>
        <xdr:cNvSpPr txBox="1"/>
      </xdr:nvSpPr>
      <xdr:spPr>
        <a:xfrm>
          <a:off x="19310427" y="649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156227</xdr:rowOff>
    </xdr:from>
    <xdr:ext cx="469744" cy="259045"/>
    <xdr:sp macro="" textlink="">
      <xdr:nvSpPr>
        <xdr:cNvPr id="488" name="n_4mainValue【認定こども園・幼稚園・保育所】&#10;一人当たり面積">
          <a:extLst>
            <a:ext uri="{FF2B5EF4-FFF2-40B4-BE49-F238E27FC236}">
              <a16:creationId xmlns:a16="http://schemas.microsoft.com/office/drawing/2014/main" id="{1FE6CD01-2729-4097-9165-824E5B4E694D}"/>
            </a:ext>
          </a:extLst>
        </xdr:cNvPr>
        <xdr:cNvSpPr txBox="1"/>
      </xdr:nvSpPr>
      <xdr:spPr>
        <a:xfrm>
          <a:off x="184214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9" name="正方形/長方形 488">
          <a:extLst>
            <a:ext uri="{FF2B5EF4-FFF2-40B4-BE49-F238E27FC236}">
              <a16:creationId xmlns:a16="http://schemas.microsoft.com/office/drawing/2014/main" id="{74B755EE-74E4-43F9-9B84-AFA68B5C7A3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0" name="正方形/長方形 489">
          <a:extLst>
            <a:ext uri="{FF2B5EF4-FFF2-40B4-BE49-F238E27FC236}">
              <a16:creationId xmlns:a16="http://schemas.microsoft.com/office/drawing/2014/main" id="{8DFC0D23-8653-4363-B262-2A92270F9C8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1" name="正方形/長方形 490">
          <a:extLst>
            <a:ext uri="{FF2B5EF4-FFF2-40B4-BE49-F238E27FC236}">
              <a16:creationId xmlns:a16="http://schemas.microsoft.com/office/drawing/2014/main" id="{9154A482-B7BC-4801-90D5-AF10C55DEAC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2" name="正方形/長方形 491">
          <a:extLst>
            <a:ext uri="{FF2B5EF4-FFF2-40B4-BE49-F238E27FC236}">
              <a16:creationId xmlns:a16="http://schemas.microsoft.com/office/drawing/2014/main" id="{391A5ECB-2203-4A91-A5CD-FBC1A938817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3" name="正方形/長方形 492">
          <a:extLst>
            <a:ext uri="{FF2B5EF4-FFF2-40B4-BE49-F238E27FC236}">
              <a16:creationId xmlns:a16="http://schemas.microsoft.com/office/drawing/2014/main" id="{A0D74D79-A2DE-488B-8F98-E9B355B3FB3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4" name="正方形/長方形 493">
          <a:extLst>
            <a:ext uri="{FF2B5EF4-FFF2-40B4-BE49-F238E27FC236}">
              <a16:creationId xmlns:a16="http://schemas.microsoft.com/office/drawing/2014/main" id="{7F7F9F62-ED2F-4645-98EC-EDD7F005432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5" name="正方形/長方形 494">
          <a:extLst>
            <a:ext uri="{FF2B5EF4-FFF2-40B4-BE49-F238E27FC236}">
              <a16:creationId xmlns:a16="http://schemas.microsoft.com/office/drawing/2014/main" id="{19632AA9-6112-440D-B990-4BF1913DC60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6" name="正方形/長方形 495">
          <a:extLst>
            <a:ext uri="{FF2B5EF4-FFF2-40B4-BE49-F238E27FC236}">
              <a16:creationId xmlns:a16="http://schemas.microsoft.com/office/drawing/2014/main" id="{9BDE91D5-6CD7-4810-A3AB-408FBC747F8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7" name="テキスト ボックス 496">
          <a:extLst>
            <a:ext uri="{FF2B5EF4-FFF2-40B4-BE49-F238E27FC236}">
              <a16:creationId xmlns:a16="http://schemas.microsoft.com/office/drawing/2014/main" id="{D8112222-D1A8-498B-A451-821A325CB2D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8" name="直線コネクタ 497">
          <a:extLst>
            <a:ext uri="{FF2B5EF4-FFF2-40B4-BE49-F238E27FC236}">
              <a16:creationId xmlns:a16="http://schemas.microsoft.com/office/drawing/2014/main" id="{C8827385-C1BC-4776-81F7-9BC01E0AE53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9" name="テキスト ボックス 498">
          <a:extLst>
            <a:ext uri="{FF2B5EF4-FFF2-40B4-BE49-F238E27FC236}">
              <a16:creationId xmlns:a16="http://schemas.microsoft.com/office/drawing/2014/main" id="{7D3835E4-E904-43E4-B38C-CDBDC7D9F61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0" name="直線コネクタ 499">
          <a:extLst>
            <a:ext uri="{FF2B5EF4-FFF2-40B4-BE49-F238E27FC236}">
              <a16:creationId xmlns:a16="http://schemas.microsoft.com/office/drawing/2014/main" id="{B413FA7E-DA5C-46CC-823B-3DB4E0E4FCD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1" name="テキスト ボックス 500">
          <a:extLst>
            <a:ext uri="{FF2B5EF4-FFF2-40B4-BE49-F238E27FC236}">
              <a16:creationId xmlns:a16="http://schemas.microsoft.com/office/drawing/2014/main" id="{8639BFED-552A-42DB-89A0-786A70392B9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2" name="直線コネクタ 501">
          <a:extLst>
            <a:ext uri="{FF2B5EF4-FFF2-40B4-BE49-F238E27FC236}">
              <a16:creationId xmlns:a16="http://schemas.microsoft.com/office/drawing/2014/main" id="{2A3BA787-3A16-49B6-A6D3-E00D2EA21F5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3" name="テキスト ボックス 502">
          <a:extLst>
            <a:ext uri="{FF2B5EF4-FFF2-40B4-BE49-F238E27FC236}">
              <a16:creationId xmlns:a16="http://schemas.microsoft.com/office/drawing/2014/main" id="{E5596F23-A829-432D-BC6E-CCF36F433EC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4" name="直線コネクタ 503">
          <a:extLst>
            <a:ext uri="{FF2B5EF4-FFF2-40B4-BE49-F238E27FC236}">
              <a16:creationId xmlns:a16="http://schemas.microsoft.com/office/drawing/2014/main" id="{D916498E-FD78-4E56-927E-A4FADB977DA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5" name="テキスト ボックス 504">
          <a:extLst>
            <a:ext uri="{FF2B5EF4-FFF2-40B4-BE49-F238E27FC236}">
              <a16:creationId xmlns:a16="http://schemas.microsoft.com/office/drawing/2014/main" id="{0769AB9C-DBCD-417D-B42F-98FC157F2DC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6" name="直線コネクタ 505">
          <a:extLst>
            <a:ext uri="{FF2B5EF4-FFF2-40B4-BE49-F238E27FC236}">
              <a16:creationId xmlns:a16="http://schemas.microsoft.com/office/drawing/2014/main" id="{1B9D2B42-2CA3-4DF1-8C9B-7EFC06E48A3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7" name="テキスト ボックス 506">
          <a:extLst>
            <a:ext uri="{FF2B5EF4-FFF2-40B4-BE49-F238E27FC236}">
              <a16:creationId xmlns:a16="http://schemas.microsoft.com/office/drawing/2014/main" id="{C0D4CEB3-B737-42A2-BAB3-F463ED39E9C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8" name="直線コネクタ 507">
          <a:extLst>
            <a:ext uri="{FF2B5EF4-FFF2-40B4-BE49-F238E27FC236}">
              <a16:creationId xmlns:a16="http://schemas.microsoft.com/office/drawing/2014/main" id="{6EEEC20D-AD47-463A-B50E-51019CEED25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9" name="テキスト ボックス 508">
          <a:extLst>
            <a:ext uri="{FF2B5EF4-FFF2-40B4-BE49-F238E27FC236}">
              <a16:creationId xmlns:a16="http://schemas.microsoft.com/office/drawing/2014/main" id="{D0A90DCF-8066-4967-AA1B-D0BE90305EF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0" name="直線コネクタ 509">
          <a:extLst>
            <a:ext uri="{FF2B5EF4-FFF2-40B4-BE49-F238E27FC236}">
              <a16:creationId xmlns:a16="http://schemas.microsoft.com/office/drawing/2014/main" id="{8AECC06A-EF03-4BFC-BB40-F0DB7660BAA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1" name="テキスト ボックス 510">
          <a:extLst>
            <a:ext uri="{FF2B5EF4-FFF2-40B4-BE49-F238E27FC236}">
              <a16:creationId xmlns:a16="http://schemas.microsoft.com/office/drawing/2014/main" id="{1756AFC1-5642-47D6-8DE7-486BF7461B0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2" name="【学校施設】&#10;有形固定資産減価償却率グラフ枠">
          <a:extLst>
            <a:ext uri="{FF2B5EF4-FFF2-40B4-BE49-F238E27FC236}">
              <a16:creationId xmlns:a16="http://schemas.microsoft.com/office/drawing/2014/main" id="{75558053-DDB0-4E81-B99C-2A497FCB012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513" name="直線コネクタ 512">
          <a:extLst>
            <a:ext uri="{FF2B5EF4-FFF2-40B4-BE49-F238E27FC236}">
              <a16:creationId xmlns:a16="http://schemas.microsoft.com/office/drawing/2014/main" id="{41F4327C-CDF1-4C1D-9DFB-FD2465ADB177}"/>
            </a:ext>
          </a:extLst>
        </xdr:cNvPr>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14" name="【学校施設】&#10;有形固定資産減価償却率最小値テキスト">
          <a:extLst>
            <a:ext uri="{FF2B5EF4-FFF2-40B4-BE49-F238E27FC236}">
              <a16:creationId xmlns:a16="http://schemas.microsoft.com/office/drawing/2014/main" id="{B581DF59-10BF-4C73-873C-34EB6A761FB6}"/>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15" name="直線コネクタ 514">
          <a:extLst>
            <a:ext uri="{FF2B5EF4-FFF2-40B4-BE49-F238E27FC236}">
              <a16:creationId xmlns:a16="http://schemas.microsoft.com/office/drawing/2014/main" id="{A16712A1-6DC0-4019-816B-2F13C08EE19B}"/>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16" name="【学校施設】&#10;有形固定資産減価償却率最大値テキスト">
          <a:extLst>
            <a:ext uri="{FF2B5EF4-FFF2-40B4-BE49-F238E27FC236}">
              <a16:creationId xmlns:a16="http://schemas.microsoft.com/office/drawing/2014/main" id="{A20BD225-4F48-49C6-810D-DA670818EE7C}"/>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17" name="直線コネクタ 516">
          <a:extLst>
            <a:ext uri="{FF2B5EF4-FFF2-40B4-BE49-F238E27FC236}">
              <a16:creationId xmlns:a16="http://schemas.microsoft.com/office/drawing/2014/main" id="{918ABD56-AC5E-4546-B113-6DF6E5C8A5B5}"/>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38752</xdr:rowOff>
    </xdr:from>
    <xdr:ext cx="405111" cy="259045"/>
    <xdr:sp macro="" textlink="">
      <xdr:nvSpPr>
        <xdr:cNvPr id="518" name="【学校施設】&#10;有形固定資産減価償却率平均値テキスト">
          <a:extLst>
            <a:ext uri="{FF2B5EF4-FFF2-40B4-BE49-F238E27FC236}">
              <a16:creationId xmlns:a16="http://schemas.microsoft.com/office/drawing/2014/main" id="{FF09E007-5C1F-499B-B603-D14C5841E114}"/>
            </a:ext>
          </a:extLst>
        </xdr:cNvPr>
        <xdr:cNvSpPr txBox="1"/>
      </xdr:nvSpPr>
      <xdr:spPr>
        <a:xfrm>
          <a:off x="16357600" y="1015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519" name="フローチャート: 判断 518">
          <a:extLst>
            <a:ext uri="{FF2B5EF4-FFF2-40B4-BE49-F238E27FC236}">
              <a16:creationId xmlns:a16="http://schemas.microsoft.com/office/drawing/2014/main" id="{4172EF13-FA26-469C-BEA9-F637802A6729}"/>
            </a:ext>
          </a:extLst>
        </xdr:cNvPr>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520" name="フローチャート: 判断 519">
          <a:extLst>
            <a:ext uri="{FF2B5EF4-FFF2-40B4-BE49-F238E27FC236}">
              <a16:creationId xmlns:a16="http://schemas.microsoft.com/office/drawing/2014/main" id="{7222154E-4CC6-42E1-8524-5CBE75153573}"/>
            </a:ext>
          </a:extLst>
        </xdr:cNvPr>
        <xdr:cNvSpPr/>
      </xdr:nvSpPr>
      <xdr:spPr>
        <a:xfrm>
          <a:off x="15430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21" name="フローチャート: 判断 520">
          <a:extLst>
            <a:ext uri="{FF2B5EF4-FFF2-40B4-BE49-F238E27FC236}">
              <a16:creationId xmlns:a16="http://schemas.microsoft.com/office/drawing/2014/main" id="{01ED5230-B89A-425D-82BC-FF2D78A8205C}"/>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522" name="フローチャート: 判断 521">
          <a:extLst>
            <a:ext uri="{FF2B5EF4-FFF2-40B4-BE49-F238E27FC236}">
              <a16:creationId xmlns:a16="http://schemas.microsoft.com/office/drawing/2014/main" id="{950C0825-9F83-45F1-A880-6547A1FDB8F4}"/>
            </a:ext>
          </a:extLst>
        </xdr:cNvPr>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523" name="フローチャート: 判断 522">
          <a:extLst>
            <a:ext uri="{FF2B5EF4-FFF2-40B4-BE49-F238E27FC236}">
              <a16:creationId xmlns:a16="http://schemas.microsoft.com/office/drawing/2014/main" id="{8514BE7A-157B-43AB-A45F-571265530DB2}"/>
            </a:ext>
          </a:extLst>
        </xdr:cNvPr>
        <xdr:cNvSpPr/>
      </xdr:nvSpPr>
      <xdr:spPr>
        <a:xfrm>
          <a:off x="1276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45A651C6-5C3D-430C-A21E-547A5259743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BB90652B-CD74-49A8-8CC1-881D2195CA1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30EFC951-D07B-4BE0-9A78-5920C259851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68BB74FD-88AA-4FF6-A1BE-2A46420A12F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3FEBD411-B84A-4200-8872-051A1C80A2C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529" name="楕円 528">
          <a:extLst>
            <a:ext uri="{FF2B5EF4-FFF2-40B4-BE49-F238E27FC236}">
              <a16:creationId xmlns:a16="http://schemas.microsoft.com/office/drawing/2014/main" id="{FCF80CBE-D080-4569-BFBC-E4C282D8A2B1}"/>
            </a:ext>
          </a:extLst>
        </xdr:cNvPr>
        <xdr:cNvSpPr/>
      </xdr:nvSpPr>
      <xdr:spPr>
        <a:xfrm>
          <a:off x="16268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7637</xdr:rowOff>
    </xdr:from>
    <xdr:ext cx="405111" cy="259045"/>
    <xdr:sp macro="" textlink="">
      <xdr:nvSpPr>
        <xdr:cNvPr id="530" name="【学校施設】&#10;有形固定資産減価償却率該当値テキスト">
          <a:extLst>
            <a:ext uri="{FF2B5EF4-FFF2-40B4-BE49-F238E27FC236}">
              <a16:creationId xmlns:a16="http://schemas.microsoft.com/office/drawing/2014/main" id="{3FADFB96-48F0-43C1-89E9-EC800E17C1E8}"/>
            </a:ext>
          </a:extLst>
        </xdr:cNvPr>
        <xdr:cNvSpPr txBox="1"/>
      </xdr:nvSpPr>
      <xdr:spPr>
        <a:xfrm>
          <a:off x="16357600"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92075</xdr:rowOff>
    </xdr:from>
    <xdr:to>
      <xdr:col>81</xdr:col>
      <xdr:colOff>101600</xdr:colOff>
      <xdr:row>61</xdr:row>
      <xdr:rowOff>22225</xdr:rowOff>
    </xdr:to>
    <xdr:sp macro="" textlink="">
      <xdr:nvSpPr>
        <xdr:cNvPr id="531" name="楕円 530">
          <a:extLst>
            <a:ext uri="{FF2B5EF4-FFF2-40B4-BE49-F238E27FC236}">
              <a16:creationId xmlns:a16="http://schemas.microsoft.com/office/drawing/2014/main" id="{CC45C374-2A3E-4084-BFB1-25296240DABF}"/>
            </a:ext>
          </a:extLst>
        </xdr:cNvPr>
        <xdr:cNvSpPr/>
      </xdr:nvSpPr>
      <xdr:spPr>
        <a:xfrm>
          <a:off x="15430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80010</xdr:rowOff>
    </xdr:from>
    <xdr:to>
      <xdr:col>85</xdr:col>
      <xdr:colOff>127000</xdr:colOff>
      <xdr:row>60</xdr:row>
      <xdr:rowOff>142875</xdr:rowOff>
    </xdr:to>
    <xdr:cxnSp macro="">
      <xdr:nvCxnSpPr>
        <xdr:cNvPr id="532" name="直線コネクタ 531">
          <a:extLst>
            <a:ext uri="{FF2B5EF4-FFF2-40B4-BE49-F238E27FC236}">
              <a16:creationId xmlns:a16="http://schemas.microsoft.com/office/drawing/2014/main" id="{BF824495-7225-4C12-BD3C-3908B7E6B43A}"/>
            </a:ext>
          </a:extLst>
        </xdr:cNvPr>
        <xdr:cNvCxnSpPr/>
      </xdr:nvCxnSpPr>
      <xdr:spPr>
        <a:xfrm flipV="1">
          <a:off x="15481300" y="1036701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92075</xdr:rowOff>
    </xdr:from>
    <xdr:to>
      <xdr:col>76</xdr:col>
      <xdr:colOff>165100</xdr:colOff>
      <xdr:row>61</xdr:row>
      <xdr:rowOff>22225</xdr:rowOff>
    </xdr:to>
    <xdr:sp macro="" textlink="">
      <xdr:nvSpPr>
        <xdr:cNvPr id="533" name="楕円 532">
          <a:extLst>
            <a:ext uri="{FF2B5EF4-FFF2-40B4-BE49-F238E27FC236}">
              <a16:creationId xmlns:a16="http://schemas.microsoft.com/office/drawing/2014/main" id="{EAB9EF9B-7EF2-4E16-8F73-D3B20AC702C4}"/>
            </a:ext>
          </a:extLst>
        </xdr:cNvPr>
        <xdr:cNvSpPr/>
      </xdr:nvSpPr>
      <xdr:spPr>
        <a:xfrm>
          <a:off x="14541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142875</xdr:rowOff>
    </xdr:from>
    <xdr:to>
      <xdr:col>81</xdr:col>
      <xdr:colOff>50800</xdr:colOff>
      <xdr:row>60</xdr:row>
      <xdr:rowOff>142875</xdr:rowOff>
    </xdr:to>
    <xdr:cxnSp macro="">
      <xdr:nvCxnSpPr>
        <xdr:cNvPr id="534" name="直線コネクタ 533">
          <a:extLst>
            <a:ext uri="{FF2B5EF4-FFF2-40B4-BE49-F238E27FC236}">
              <a16:creationId xmlns:a16="http://schemas.microsoft.com/office/drawing/2014/main" id="{A5FAA6F4-3078-4156-BF34-AFFCC85309C0}"/>
            </a:ext>
          </a:extLst>
        </xdr:cNvPr>
        <xdr:cNvCxnSpPr/>
      </xdr:nvCxnSpPr>
      <xdr:spPr>
        <a:xfrm>
          <a:off x="14592300" y="10429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59690</xdr:rowOff>
    </xdr:from>
    <xdr:to>
      <xdr:col>72</xdr:col>
      <xdr:colOff>38100</xdr:colOff>
      <xdr:row>60</xdr:row>
      <xdr:rowOff>161290</xdr:rowOff>
    </xdr:to>
    <xdr:sp macro="" textlink="">
      <xdr:nvSpPr>
        <xdr:cNvPr id="535" name="楕円 534">
          <a:extLst>
            <a:ext uri="{FF2B5EF4-FFF2-40B4-BE49-F238E27FC236}">
              <a16:creationId xmlns:a16="http://schemas.microsoft.com/office/drawing/2014/main" id="{1B2F3EE9-4B83-40BB-9B58-92A769748E4C}"/>
            </a:ext>
          </a:extLst>
        </xdr:cNvPr>
        <xdr:cNvSpPr/>
      </xdr:nvSpPr>
      <xdr:spPr>
        <a:xfrm>
          <a:off x="13652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110490</xdr:rowOff>
    </xdr:from>
    <xdr:to>
      <xdr:col>76</xdr:col>
      <xdr:colOff>114300</xdr:colOff>
      <xdr:row>60</xdr:row>
      <xdr:rowOff>142875</xdr:rowOff>
    </xdr:to>
    <xdr:cxnSp macro="">
      <xdr:nvCxnSpPr>
        <xdr:cNvPr id="536" name="直線コネクタ 535">
          <a:extLst>
            <a:ext uri="{FF2B5EF4-FFF2-40B4-BE49-F238E27FC236}">
              <a16:creationId xmlns:a16="http://schemas.microsoft.com/office/drawing/2014/main" id="{6BDA84BC-E8F6-4AE1-9A64-823A08A0F9DC}"/>
            </a:ext>
          </a:extLst>
        </xdr:cNvPr>
        <xdr:cNvCxnSpPr/>
      </xdr:nvCxnSpPr>
      <xdr:spPr>
        <a:xfrm>
          <a:off x="13703300" y="103974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93980</xdr:rowOff>
    </xdr:from>
    <xdr:to>
      <xdr:col>67</xdr:col>
      <xdr:colOff>101600</xdr:colOff>
      <xdr:row>61</xdr:row>
      <xdr:rowOff>24130</xdr:rowOff>
    </xdr:to>
    <xdr:sp macro="" textlink="">
      <xdr:nvSpPr>
        <xdr:cNvPr id="537" name="楕円 536">
          <a:extLst>
            <a:ext uri="{FF2B5EF4-FFF2-40B4-BE49-F238E27FC236}">
              <a16:creationId xmlns:a16="http://schemas.microsoft.com/office/drawing/2014/main" id="{8AC7652F-6CDA-45E6-B0C8-6671632273D0}"/>
            </a:ext>
          </a:extLst>
        </xdr:cNvPr>
        <xdr:cNvSpPr/>
      </xdr:nvSpPr>
      <xdr:spPr>
        <a:xfrm>
          <a:off x="12763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110490</xdr:rowOff>
    </xdr:from>
    <xdr:to>
      <xdr:col>71</xdr:col>
      <xdr:colOff>177800</xdr:colOff>
      <xdr:row>60</xdr:row>
      <xdr:rowOff>144780</xdr:rowOff>
    </xdr:to>
    <xdr:cxnSp macro="">
      <xdr:nvCxnSpPr>
        <xdr:cNvPr id="538" name="直線コネクタ 537">
          <a:extLst>
            <a:ext uri="{FF2B5EF4-FFF2-40B4-BE49-F238E27FC236}">
              <a16:creationId xmlns:a16="http://schemas.microsoft.com/office/drawing/2014/main" id="{F08E85AC-D808-4F51-96E5-05BC4C94217E}"/>
            </a:ext>
          </a:extLst>
        </xdr:cNvPr>
        <xdr:cNvCxnSpPr/>
      </xdr:nvCxnSpPr>
      <xdr:spPr>
        <a:xfrm flipV="1">
          <a:off x="12814300" y="103974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160672</xdr:rowOff>
    </xdr:from>
    <xdr:ext cx="405111" cy="259045"/>
    <xdr:sp macro="" textlink="">
      <xdr:nvSpPr>
        <xdr:cNvPr id="539" name="n_1aveValue【学校施設】&#10;有形固定資産減価償却率">
          <a:extLst>
            <a:ext uri="{FF2B5EF4-FFF2-40B4-BE49-F238E27FC236}">
              <a16:creationId xmlns:a16="http://schemas.microsoft.com/office/drawing/2014/main" id="{76029C47-330A-46AA-A9F4-9668344D5FFA}"/>
            </a:ext>
          </a:extLst>
        </xdr:cNvPr>
        <xdr:cNvSpPr txBox="1"/>
      </xdr:nvSpPr>
      <xdr:spPr>
        <a:xfrm>
          <a:off x="15266044" y="1010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540" name="n_2aveValue【学校施設】&#10;有形固定資産減価償却率">
          <a:extLst>
            <a:ext uri="{FF2B5EF4-FFF2-40B4-BE49-F238E27FC236}">
              <a16:creationId xmlns:a16="http://schemas.microsoft.com/office/drawing/2014/main" id="{D8EEADA0-8C32-4C88-A525-73949C01BFB2}"/>
            </a:ext>
          </a:extLst>
        </xdr:cNvPr>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541" name="n_3aveValue【学校施設】&#10;有形固定資産減価償却率">
          <a:extLst>
            <a:ext uri="{FF2B5EF4-FFF2-40B4-BE49-F238E27FC236}">
              <a16:creationId xmlns:a16="http://schemas.microsoft.com/office/drawing/2014/main" id="{89919CC7-34AB-4C6A-90DA-6BA5E5908C91}"/>
            </a:ext>
          </a:extLst>
        </xdr:cNvPr>
        <xdr:cNvSpPr txBox="1"/>
      </xdr:nvSpPr>
      <xdr:spPr>
        <a:xfrm>
          <a:off x="13500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67327</xdr:rowOff>
    </xdr:from>
    <xdr:ext cx="405111" cy="259045"/>
    <xdr:sp macro="" textlink="">
      <xdr:nvSpPr>
        <xdr:cNvPr id="542" name="n_4aveValue【学校施設】&#10;有形固定資産減価償却率">
          <a:extLst>
            <a:ext uri="{FF2B5EF4-FFF2-40B4-BE49-F238E27FC236}">
              <a16:creationId xmlns:a16="http://schemas.microsoft.com/office/drawing/2014/main" id="{7712063E-89DE-4585-8A38-0CAA298FAF96}"/>
            </a:ext>
          </a:extLst>
        </xdr:cNvPr>
        <xdr:cNvSpPr txBox="1"/>
      </xdr:nvSpPr>
      <xdr:spPr>
        <a:xfrm>
          <a:off x="12611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13352</xdr:rowOff>
    </xdr:from>
    <xdr:ext cx="405111" cy="259045"/>
    <xdr:sp macro="" textlink="">
      <xdr:nvSpPr>
        <xdr:cNvPr id="543" name="n_1mainValue【学校施設】&#10;有形固定資産減価償却率">
          <a:extLst>
            <a:ext uri="{FF2B5EF4-FFF2-40B4-BE49-F238E27FC236}">
              <a16:creationId xmlns:a16="http://schemas.microsoft.com/office/drawing/2014/main" id="{BF85ABB6-1AC1-4884-AEED-2E01B4C18076}"/>
            </a:ext>
          </a:extLst>
        </xdr:cNvPr>
        <xdr:cNvSpPr txBox="1"/>
      </xdr:nvSpPr>
      <xdr:spPr>
        <a:xfrm>
          <a:off x="152660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13352</xdr:rowOff>
    </xdr:from>
    <xdr:ext cx="405111" cy="259045"/>
    <xdr:sp macro="" textlink="">
      <xdr:nvSpPr>
        <xdr:cNvPr id="544" name="n_2mainValue【学校施設】&#10;有形固定資産減価償却率">
          <a:extLst>
            <a:ext uri="{FF2B5EF4-FFF2-40B4-BE49-F238E27FC236}">
              <a16:creationId xmlns:a16="http://schemas.microsoft.com/office/drawing/2014/main" id="{42FBA0EC-4598-4DF3-BD7F-B9D87BBD49D0}"/>
            </a:ext>
          </a:extLst>
        </xdr:cNvPr>
        <xdr:cNvSpPr txBox="1"/>
      </xdr:nvSpPr>
      <xdr:spPr>
        <a:xfrm>
          <a:off x="143897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152417</xdr:rowOff>
    </xdr:from>
    <xdr:ext cx="405111" cy="259045"/>
    <xdr:sp macro="" textlink="">
      <xdr:nvSpPr>
        <xdr:cNvPr id="545" name="n_3mainValue【学校施設】&#10;有形固定資産減価償却率">
          <a:extLst>
            <a:ext uri="{FF2B5EF4-FFF2-40B4-BE49-F238E27FC236}">
              <a16:creationId xmlns:a16="http://schemas.microsoft.com/office/drawing/2014/main" id="{827A7B9E-E789-40D5-A035-6D9A730A7206}"/>
            </a:ext>
          </a:extLst>
        </xdr:cNvPr>
        <xdr:cNvSpPr txBox="1"/>
      </xdr:nvSpPr>
      <xdr:spPr>
        <a:xfrm>
          <a:off x="13500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15257</xdr:rowOff>
    </xdr:from>
    <xdr:ext cx="405111" cy="259045"/>
    <xdr:sp macro="" textlink="">
      <xdr:nvSpPr>
        <xdr:cNvPr id="546" name="n_4mainValue【学校施設】&#10;有形固定資産減価償却率">
          <a:extLst>
            <a:ext uri="{FF2B5EF4-FFF2-40B4-BE49-F238E27FC236}">
              <a16:creationId xmlns:a16="http://schemas.microsoft.com/office/drawing/2014/main" id="{8DA5DE0C-446E-4634-BC03-831D7EC603C4}"/>
            </a:ext>
          </a:extLst>
        </xdr:cNvPr>
        <xdr:cNvSpPr txBox="1"/>
      </xdr:nvSpPr>
      <xdr:spPr>
        <a:xfrm>
          <a:off x="12611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7" name="正方形/長方形 546">
          <a:extLst>
            <a:ext uri="{FF2B5EF4-FFF2-40B4-BE49-F238E27FC236}">
              <a16:creationId xmlns:a16="http://schemas.microsoft.com/office/drawing/2014/main" id="{FBD4DF8D-90C4-42B6-9EB2-D7D51051199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8" name="正方形/長方形 547">
          <a:extLst>
            <a:ext uri="{FF2B5EF4-FFF2-40B4-BE49-F238E27FC236}">
              <a16:creationId xmlns:a16="http://schemas.microsoft.com/office/drawing/2014/main" id="{E2664359-4340-4D30-8A8B-8B6E2C0386C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9" name="正方形/長方形 548">
          <a:extLst>
            <a:ext uri="{FF2B5EF4-FFF2-40B4-BE49-F238E27FC236}">
              <a16:creationId xmlns:a16="http://schemas.microsoft.com/office/drawing/2014/main" id="{07D0E4AE-6A22-4BAB-9661-A497740990B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0" name="正方形/長方形 549">
          <a:extLst>
            <a:ext uri="{FF2B5EF4-FFF2-40B4-BE49-F238E27FC236}">
              <a16:creationId xmlns:a16="http://schemas.microsoft.com/office/drawing/2014/main" id="{531CB872-5532-4D44-9578-A69B9055694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1" name="正方形/長方形 550">
          <a:extLst>
            <a:ext uri="{FF2B5EF4-FFF2-40B4-BE49-F238E27FC236}">
              <a16:creationId xmlns:a16="http://schemas.microsoft.com/office/drawing/2014/main" id="{094DA865-0841-4E8A-A505-E7F1EF83B0F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2" name="正方形/長方形 551">
          <a:extLst>
            <a:ext uri="{FF2B5EF4-FFF2-40B4-BE49-F238E27FC236}">
              <a16:creationId xmlns:a16="http://schemas.microsoft.com/office/drawing/2014/main" id="{A5E300A8-3453-4DE1-8211-720282CF56C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3" name="正方形/長方形 552">
          <a:extLst>
            <a:ext uri="{FF2B5EF4-FFF2-40B4-BE49-F238E27FC236}">
              <a16:creationId xmlns:a16="http://schemas.microsoft.com/office/drawing/2014/main" id="{AE375A91-8B07-49C7-9E49-97B9A22E3CC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4" name="正方形/長方形 553">
          <a:extLst>
            <a:ext uri="{FF2B5EF4-FFF2-40B4-BE49-F238E27FC236}">
              <a16:creationId xmlns:a16="http://schemas.microsoft.com/office/drawing/2014/main" id="{E153AEE8-CB52-4118-ADE7-C9D5A14C26F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5" name="テキスト ボックス 554">
          <a:extLst>
            <a:ext uri="{FF2B5EF4-FFF2-40B4-BE49-F238E27FC236}">
              <a16:creationId xmlns:a16="http://schemas.microsoft.com/office/drawing/2014/main" id="{05D0EE5B-6D25-4A1E-8ADE-347FAC36AA9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6" name="直線コネクタ 555">
          <a:extLst>
            <a:ext uri="{FF2B5EF4-FFF2-40B4-BE49-F238E27FC236}">
              <a16:creationId xmlns:a16="http://schemas.microsoft.com/office/drawing/2014/main" id="{A0475CE4-3A1B-44DE-93F9-0F6C121160E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7" name="テキスト ボックス 556">
          <a:extLst>
            <a:ext uri="{FF2B5EF4-FFF2-40B4-BE49-F238E27FC236}">
              <a16:creationId xmlns:a16="http://schemas.microsoft.com/office/drawing/2014/main" id="{E64F9743-3E7A-48F1-AC47-0166207AF52E}"/>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8" name="直線コネクタ 557">
          <a:extLst>
            <a:ext uri="{FF2B5EF4-FFF2-40B4-BE49-F238E27FC236}">
              <a16:creationId xmlns:a16="http://schemas.microsoft.com/office/drawing/2014/main" id="{2F0005B6-7DE2-4936-8F0D-68285F29578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9" name="テキスト ボックス 558">
          <a:extLst>
            <a:ext uri="{FF2B5EF4-FFF2-40B4-BE49-F238E27FC236}">
              <a16:creationId xmlns:a16="http://schemas.microsoft.com/office/drawing/2014/main" id="{05A5FE84-B6CC-413A-8EFC-AC5C368CC9D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0" name="直線コネクタ 559">
          <a:extLst>
            <a:ext uri="{FF2B5EF4-FFF2-40B4-BE49-F238E27FC236}">
              <a16:creationId xmlns:a16="http://schemas.microsoft.com/office/drawing/2014/main" id="{92554C7C-4578-413C-A12E-A2C74C4211E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1" name="テキスト ボックス 560">
          <a:extLst>
            <a:ext uri="{FF2B5EF4-FFF2-40B4-BE49-F238E27FC236}">
              <a16:creationId xmlns:a16="http://schemas.microsoft.com/office/drawing/2014/main" id="{7BD1E24C-BF3A-4B78-BB1F-832DA1E1713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2" name="直線コネクタ 561">
          <a:extLst>
            <a:ext uri="{FF2B5EF4-FFF2-40B4-BE49-F238E27FC236}">
              <a16:creationId xmlns:a16="http://schemas.microsoft.com/office/drawing/2014/main" id="{439224F2-4A74-4DB4-9276-EBAE43B9C53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3" name="テキスト ボックス 562">
          <a:extLst>
            <a:ext uri="{FF2B5EF4-FFF2-40B4-BE49-F238E27FC236}">
              <a16:creationId xmlns:a16="http://schemas.microsoft.com/office/drawing/2014/main" id="{C0AC6D4C-2BE7-4FDD-B57F-674C2A123F9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4" name="直線コネクタ 563">
          <a:extLst>
            <a:ext uri="{FF2B5EF4-FFF2-40B4-BE49-F238E27FC236}">
              <a16:creationId xmlns:a16="http://schemas.microsoft.com/office/drawing/2014/main" id="{6C572A70-6624-438D-B025-AD694496B63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5" name="テキスト ボックス 564">
          <a:extLst>
            <a:ext uri="{FF2B5EF4-FFF2-40B4-BE49-F238E27FC236}">
              <a16:creationId xmlns:a16="http://schemas.microsoft.com/office/drawing/2014/main" id="{0EDE78CF-3508-4E57-BAB4-04257DB5DCD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6" name="直線コネクタ 565">
          <a:extLst>
            <a:ext uri="{FF2B5EF4-FFF2-40B4-BE49-F238E27FC236}">
              <a16:creationId xmlns:a16="http://schemas.microsoft.com/office/drawing/2014/main" id="{EEBA4581-4C2B-4566-8BCD-94D3CB96908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7" name="テキスト ボックス 566">
          <a:extLst>
            <a:ext uri="{FF2B5EF4-FFF2-40B4-BE49-F238E27FC236}">
              <a16:creationId xmlns:a16="http://schemas.microsoft.com/office/drawing/2014/main" id="{CB9D45D7-88AA-4F62-A0A5-AD8331EC867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8" name="直線コネクタ 567">
          <a:extLst>
            <a:ext uri="{FF2B5EF4-FFF2-40B4-BE49-F238E27FC236}">
              <a16:creationId xmlns:a16="http://schemas.microsoft.com/office/drawing/2014/main" id="{69DA0288-861B-4314-B962-6D1EE9C99D3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9" name="テキスト ボックス 568">
          <a:extLst>
            <a:ext uri="{FF2B5EF4-FFF2-40B4-BE49-F238E27FC236}">
              <a16:creationId xmlns:a16="http://schemas.microsoft.com/office/drawing/2014/main" id="{A3E4B994-E5D7-43EF-843C-7739846D7F8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0" name="【学校施設】&#10;一人当たり面積グラフ枠">
          <a:extLst>
            <a:ext uri="{FF2B5EF4-FFF2-40B4-BE49-F238E27FC236}">
              <a16:creationId xmlns:a16="http://schemas.microsoft.com/office/drawing/2014/main" id="{7ABF7254-590A-4FF1-86F2-8EAC392E404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571" name="直線コネクタ 570">
          <a:extLst>
            <a:ext uri="{FF2B5EF4-FFF2-40B4-BE49-F238E27FC236}">
              <a16:creationId xmlns:a16="http://schemas.microsoft.com/office/drawing/2014/main" id="{3812EF98-230A-4A4F-90D4-DCD1DF3AC5A8}"/>
            </a:ext>
          </a:extLst>
        </xdr:cNvPr>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572" name="【学校施設】&#10;一人当たり面積最小値テキスト">
          <a:extLst>
            <a:ext uri="{FF2B5EF4-FFF2-40B4-BE49-F238E27FC236}">
              <a16:creationId xmlns:a16="http://schemas.microsoft.com/office/drawing/2014/main" id="{7ECB6E93-87E1-4B06-AAD6-5359CC85000A}"/>
            </a:ext>
          </a:extLst>
        </xdr:cNvPr>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573" name="直線コネクタ 572">
          <a:extLst>
            <a:ext uri="{FF2B5EF4-FFF2-40B4-BE49-F238E27FC236}">
              <a16:creationId xmlns:a16="http://schemas.microsoft.com/office/drawing/2014/main" id="{5D73745A-408E-49EB-9FCD-3B3B1E762784}"/>
            </a:ext>
          </a:extLst>
        </xdr:cNvPr>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574" name="【学校施設】&#10;一人当たり面積最大値テキスト">
          <a:extLst>
            <a:ext uri="{FF2B5EF4-FFF2-40B4-BE49-F238E27FC236}">
              <a16:creationId xmlns:a16="http://schemas.microsoft.com/office/drawing/2014/main" id="{F8722AB9-8DF7-4597-AE21-801BAD10183D}"/>
            </a:ext>
          </a:extLst>
        </xdr:cNvPr>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75" name="直線コネクタ 574">
          <a:extLst>
            <a:ext uri="{FF2B5EF4-FFF2-40B4-BE49-F238E27FC236}">
              <a16:creationId xmlns:a16="http://schemas.microsoft.com/office/drawing/2014/main" id="{50723414-9913-40E6-889E-BFC01D4D47AF}"/>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91076</xdr:rowOff>
    </xdr:from>
    <xdr:ext cx="469744" cy="259045"/>
    <xdr:sp macro="" textlink="">
      <xdr:nvSpPr>
        <xdr:cNvPr id="576" name="【学校施設】&#10;一人当たり面積平均値テキスト">
          <a:extLst>
            <a:ext uri="{FF2B5EF4-FFF2-40B4-BE49-F238E27FC236}">
              <a16:creationId xmlns:a16="http://schemas.microsoft.com/office/drawing/2014/main" id="{856806B8-9136-4B19-B71E-4827881AEAF5}"/>
            </a:ext>
          </a:extLst>
        </xdr:cNvPr>
        <xdr:cNvSpPr txBox="1"/>
      </xdr:nvSpPr>
      <xdr:spPr>
        <a:xfrm>
          <a:off x="22199600" y="10549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577" name="フローチャート: 判断 576">
          <a:extLst>
            <a:ext uri="{FF2B5EF4-FFF2-40B4-BE49-F238E27FC236}">
              <a16:creationId xmlns:a16="http://schemas.microsoft.com/office/drawing/2014/main" id="{8C5AE855-9DDE-4DC8-A63B-529AA0474247}"/>
            </a:ext>
          </a:extLst>
        </xdr:cNvPr>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578" name="フローチャート: 判断 577">
          <a:extLst>
            <a:ext uri="{FF2B5EF4-FFF2-40B4-BE49-F238E27FC236}">
              <a16:creationId xmlns:a16="http://schemas.microsoft.com/office/drawing/2014/main" id="{7DE1FB99-994D-4698-836B-F3B7F3F05531}"/>
            </a:ext>
          </a:extLst>
        </xdr:cNvPr>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163322</xdr:rowOff>
    </xdr:from>
    <xdr:to>
      <xdr:col>107</xdr:col>
      <xdr:colOff>101600</xdr:colOff>
      <xdr:row>62</xdr:row>
      <xdr:rowOff>93472</xdr:rowOff>
    </xdr:to>
    <xdr:sp macro="" textlink="">
      <xdr:nvSpPr>
        <xdr:cNvPr id="579" name="フローチャート: 判断 578">
          <a:extLst>
            <a:ext uri="{FF2B5EF4-FFF2-40B4-BE49-F238E27FC236}">
              <a16:creationId xmlns:a16="http://schemas.microsoft.com/office/drawing/2014/main" id="{43382DA6-CDA2-4B8F-A848-50E6FDCC1295}"/>
            </a:ext>
          </a:extLst>
        </xdr:cNvPr>
        <xdr:cNvSpPr/>
      </xdr:nvSpPr>
      <xdr:spPr>
        <a:xfrm>
          <a:off x="20383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26543</xdr:rowOff>
    </xdr:from>
    <xdr:to>
      <xdr:col>102</xdr:col>
      <xdr:colOff>165100</xdr:colOff>
      <xdr:row>62</xdr:row>
      <xdr:rowOff>128143</xdr:rowOff>
    </xdr:to>
    <xdr:sp macro="" textlink="">
      <xdr:nvSpPr>
        <xdr:cNvPr id="580" name="フローチャート: 判断 579">
          <a:extLst>
            <a:ext uri="{FF2B5EF4-FFF2-40B4-BE49-F238E27FC236}">
              <a16:creationId xmlns:a16="http://schemas.microsoft.com/office/drawing/2014/main" id="{F3168EF0-DDC3-4413-B5E1-CF1722377414}"/>
            </a:ext>
          </a:extLst>
        </xdr:cNvPr>
        <xdr:cNvSpPr/>
      </xdr:nvSpPr>
      <xdr:spPr>
        <a:xfrm>
          <a:off x="19494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581" name="フローチャート: 判断 580">
          <a:extLst>
            <a:ext uri="{FF2B5EF4-FFF2-40B4-BE49-F238E27FC236}">
              <a16:creationId xmlns:a16="http://schemas.microsoft.com/office/drawing/2014/main" id="{678E15FA-C01F-4289-9F73-1F8D46C55F85}"/>
            </a:ext>
          </a:extLst>
        </xdr:cNvPr>
        <xdr:cNvSpPr/>
      </xdr:nvSpPr>
      <xdr:spPr>
        <a:xfrm>
          <a:off x="18605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478A3A31-2A59-4EA9-AB7F-784D06E375D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D38E65D9-8143-4A36-91D2-E02E4577A38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1A8FF8E4-879F-45BE-8015-EDB4D91214B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558C3052-AE66-4943-A693-18E16671DB1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78ACD887-3D73-4F81-B317-AADF7320F04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170942</xdr:rowOff>
    </xdr:from>
    <xdr:to>
      <xdr:col>116</xdr:col>
      <xdr:colOff>114300</xdr:colOff>
      <xdr:row>61</xdr:row>
      <xdr:rowOff>101092</xdr:rowOff>
    </xdr:to>
    <xdr:sp macro="" textlink="">
      <xdr:nvSpPr>
        <xdr:cNvPr id="587" name="楕円 586">
          <a:extLst>
            <a:ext uri="{FF2B5EF4-FFF2-40B4-BE49-F238E27FC236}">
              <a16:creationId xmlns:a16="http://schemas.microsoft.com/office/drawing/2014/main" id="{22471BFB-857E-4246-B4BD-E0C370B1926A}"/>
            </a:ext>
          </a:extLst>
        </xdr:cNvPr>
        <xdr:cNvSpPr/>
      </xdr:nvSpPr>
      <xdr:spPr>
        <a:xfrm>
          <a:off x="22110700" y="104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22369</xdr:rowOff>
    </xdr:from>
    <xdr:ext cx="469744" cy="259045"/>
    <xdr:sp macro="" textlink="">
      <xdr:nvSpPr>
        <xdr:cNvPr id="588" name="【学校施設】&#10;一人当たり面積該当値テキスト">
          <a:extLst>
            <a:ext uri="{FF2B5EF4-FFF2-40B4-BE49-F238E27FC236}">
              <a16:creationId xmlns:a16="http://schemas.microsoft.com/office/drawing/2014/main" id="{15075D2B-DE63-4F01-B220-3576A0D344C0}"/>
            </a:ext>
          </a:extLst>
        </xdr:cNvPr>
        <xdr:cNvSpPr txBox="1"/>
      </xdr:nvSpPr>
      <xdr:spPr>
        <a:xfrm>
          <a:off x="22199600" y="1030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10541</xdr:rowOff>
    </xdr:from>
    <xdr:to>
      <xdr:col>112</xdr:col>
      <xdr:colOff>38100</xdr:colOff>
      <xdr:row>61</xdr:row>
      <xdr:rowOff>112141</xdr:rowOff>
    </xdr:to>
    <xdr:sp macro="" textlink="">
      <xdr:nvSpPr>
        <xdr:cNvPr id="589" name="楕円 588">
          <a:extLst>
            <a:ext uri="{FF2B5EF4-FFF2-40B4-BE49-F238E27FC236}">
              <a16:creationId xmlns:a16="http://schemas.microsoft.com/office/drawing/2014/main" id="{A17AAED0-0BF9-4FF1-9B3F-B6E7405033D8}"/>
            </a:ext>
          </a:extLst>
        </xdr:cNvPr>
        <xdr:cNvSpPr/>
      </xdr:nvSpPr>
      <xdr:spPr>
        <a:xfrm>
          <a:off x="21272500" y="1046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50292</xdr:rowOff>
    </xdr:from>
    <xdr:to>
      <xdr:col>116</xdr:col>
      <xdr:colOff>63500</xdr:colOff>
      <xdr:row>61</xdr:row>
      <xdr:rowOff>61341</xdr:rowOff>
    </xdr:to>
    <xdr:cxnSp macro="">
      <xdr:nvCxnSpPr>
        <xdr:cNvPr id="590" name="直線コネクタ 589">
          <a:extLst>
            <a:ext uri="{FF2B5EF4-FFF2-40B4-BE49-F238E27FC236}">
              <a16:creationId xmlns:a16="http://schemas.microsoft.com/office/drawing/2014/main" id="{CACC5F31-FC10-4B13-8D46-880B227C8C72}"/>
            </a:ext>
          </a:extLst>
        </xdr:cNvPr>
        <xdr:cNvCxnSpPr/>
      </xdr:nvCxnSpPr>
      <xdr:spPr>
        <a:xfrm flipV="1">
          <a:off x="21323300" y="10508742"/>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23876</xdr:rowOff>
    </xdr:from>
    <xdr:to>
      <xdr:col>107</xdr:col>
      <xdr:colOff>101600</xdr:colOff>
      <xdr:row>61</xdr:row>
      <xdr:rowOff>125476</xdr:rowOff>
    </xdr:to>
    <xdr:sp macro="" textlink="">
      <xdr:nvSpPr>
        <xdr:cNvPr id="591" name="楕円 590">
          <a:extLst>
            <a:ext uri="{FF2B5EF4-FFF2-40B4-BE49-F238E27FC236}">
              <a16:creationId xmlns:a16="http://schemas.microsoft.com/office/drawing/2014/main" id="{59EF983E-079C-4771-B8DF-0C452B73BFE2}"/>
            </a:ext>
          </a:extLst>
        </xdr:cNvPr>
        <xdr:cNvSpPr/>
      </xdr:nvSpPr>
      <xdr:spPr>
        <a:xfrm>
          <a:off x="20383500" y="104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61341</xdr:rowOff>
    </xdr:from>
    <xdr:to>
      <xdr:col>111</xdr:col>
      <xdr:colOff>177800</xdr:colOff>
      <xdr:row>61</xdr:row>
      <xdr:rowOff>74676</xdr:rowOff>
    </xdr:to>
    <xdr:cxnSp macro="">
      <xdr:nvCxnSpPr>
        <xdr:cNvPr id="592" name="直線コネクタ 591">
          <a:extLst>
            <a:ext uri="{FF2B5EF4-FFF2-40B4-BE49-F238E27FC236}">
              <a16:creationId xmlns:a16="http://schemas.microsoft.com/office/drawing/2014/main" id="{6911B346-C360-48AA-AD6A-E1C8B73D2D27}"/>
            </a:ext>
          </a:extLst>
        </xdr:cNvPr>
        <xdr:cNvCxnSpPr/>
      </xdr:nvCxnSpPr>
      <xdr:spPr>
        <a:xfrm flipV="1">
          <a:off x="20434300" y="10519791"/>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38735</xdr:rowOff>
    </xdr:from>
    <xdr:to>
      <xdr:col>102</xdr:col>
      <xdr:colOff>165100</xdr:colOff>
      <xdr:row>61</xdr:row>
      <xdr:rowOff>140335</xdr:rowOff>
    </xdr:to>
    <xdr:sp macro="" textlink="">
      <xdr:nvSpPr>
        <xdr:cNvPr id="593" name="楕円 592">
          <a:extLst>
            <a:ext uri="{FF2B5EF4-FFF2-40B4-BE49-F238E27FC236}">
              <a16:creationId xmlns:a16="http://schemas.microsoft.com/office/drawing/2014/main" id="{37BF9F14-FD6F-4CBC-8724-87E819165BEC}"/>
            </a:ext>
          </a:extLst>
        </xdr:cNvPr>
        <xdr:cNvSpPr/>
      </xdr:nvSpPr>
      <xdr:spPr>
        <a:xfrm>
          <a:off x="19494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74676</xdr:rowOff>
    </xdr:from>
    <xdr:to>
      <xdr:col>107</xdr:col>
      <xdr:colOff>50800</xdr:colOff>
      <xdr:row>61</xdr:row>
      <xdr:rowOff>89535</xdr:rowOff>
    </xdr:to>
    <xdr:cxnSp macro="">
      <xdr:nvCxnSpPr>
        <xdr:cNvPr id="594" name="直線コネクタ 593">
          <a:extLst>
            <a:ext uri="{FF2B5EF4-FFF2-40B4-BE49-F238E27FC236}">
              <a16:creationId xmlns:a16="http://schemas.microsoft.com/office/drawing/2014/main" id="{2FAD51F7-8C9D-48DF-A693-34D292E8C6EC}"/>
            </a:ext>
          </a:extLst>
        </xdr:cNvPr>
        <xdr:cNvCxnSpPr/>
      </xdr:nvCxnSpPr>
      <xdr:spPr>
        <a:xfrm flipV="1">
          <a:off x="19545300" y="10533126"/>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51689</xdr:rowOff>
    </xdr:from>
    <xdr:to>
      <xdr:col>98</xdr:col>
      <xdr:colOff>38100</xdr:colOff>
      <xdr:row>61</xdr:row>
      <xdr:rowOff>153289</xdr:rowOff>
    </xdr:to>
    <xdr:sp macro="" textlink="">
      <xdr:nvSpPr>
        <xdr:cNvPr id="595" name="楕円 594">
          <a:extLst>
            <a:ext uri="{FF2B5EF4-FFF2-40B4-BE49-F238E27FC236}">
              <a16:creationId xmlns:a16="http://schemas.microsoft.com/office/drawing/2014/main" id="{A3E55160-859B-496C-9A30-495E849E9EA4}"/>
            </a:ext>
          </a:extLst>
        </xdr:cNvPr>
        <xdr:cNvSpPr/>
      </xdr:nvSpPr>
      <xdr:spPr>
        <a:xfrm>
          <a:off x="18605500" y="1051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89535</xdr:rowOff>
    </xdr:from>
    <xdr:to>
      <xdr:col>102</xdr:col>
      <xdr:colOff>114300</xdr:colOff>
      <xdr:row>61</xdr:row>
      <xdr:rowOff>102489</xdr:rowOff>
    </xdr:to>
    <xdr:cxnSp macro="">
      <xdr:nvCxnSpPr>
        <xdr:cNvPr id="596" name="直線コネクタ 595">
          <a:extLst>
            <a:ext uri="{FF2B5EF4-FFF2-40B4-BE49-F238E27FC236}">
              <a16:creationId xmlns:a16="http://schemas.microsoft.com/office/drawing/2014/main" id="{48C1AE99-95ED-4340-810C-402C43AA04BD}"/>
            </a:ext>
          </a:extLst>
        </xdr:cNvPr>
        <xdr:cNvCxnSpPr/>
      </xdr:nvCxnSpPr>
      <xdr:spPr>
        <a:xfrm flipV="1">
          <a:off x="18656300" y="10547985"/>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41927</xdr:rowOff>
    </xdr:from>
    <xdr:ext cx="469744" cy="259045"/>
    <xdr:sp macro="" textlink="">
      <xdr:nvSpPr>
        <xdr:cNvPr id="597" name="n_1aveValue【学校施設】&#10;一人当たり面積">
          <a:extLst>
            <a:ext uri="{FF2B5EF4-FFF2-40B4-BE49-F238E27FC236}">
              <a16:creationId xmlns:a16="http://schemas.microsoft.com/office/drawing/2014/main" id="{C7F139E5-F46D-4172-8AF2-D434FC088A29}"/>
            </a:ext>
          </a:extLst>
        </xdr:cNvPr>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84599</xdr:rowOff>
    </xdr:from>
    <xdr:ext cx="469744" cy="259045"/>
    <xdr:sp macro="" textlink="">
      <xdr:nvSpPr>
        <xdr:cNvPr id="598" name="n_2aveValue【学校施設】&#10;一人当たり面積">
          <a:extLst>
            <a:ext uri="{FF2B5EF4-FFF2-40B4-BE49-F238E27FC236}">
              <a16:creationId xmlns:a16="http://schemas.microsoft.com/office/drawing/2014/main" id="{A6E70345-485C-47CF-909B-56A1089B11AD}"/>
            </a:ext>
          </a:extLst>
        </xdr:cNvPr>
        <xdr:cNvSpPr txBox="1"/>
      </xdr:nvSpPr>
      <xdr:spPr>
        <a:xfrm>
          <a:off x="20199427" y="1071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119270</xdr:rowOff>
    </xdr:from>
    <xdr:ext cx="469744" cy="259045"/>
    <xdr:sp macro="" textlink="">
      <xdr:nvSpPr>
        <xdr:cNvPr id="599" name="n_3aveValue【学校施設】&#10;一人当たり面積">
          <a:extLst>
            <a:ext uri="{FF2B5EF4-FFF2-40B4-BE49-F238E27FC236}">
              <a16:creationId xmlns:a16="http://schemas.microsoft.com/office/drawing/2014/main" id="{0FD5461A-7793-4DF8-BE87-56DBD4B978F7}"/>
            </a:ext>
          </a:extLst>
        </xdr:cNvPr>
        <xdr:cNvSpPr txBox="1"/>
      </xdr:nvSpPr>
      <xdr:spPr>
        <a:xfrm>
          <a:off x="193104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126890</xdr:rowOff>
    </xdr:from>
    <xdr:ext cx="469744" cy="259045"/>
    <xdr:sp macro="" textlink="">
      <xdr:nvSpPr>
        <xdr:cNvPr id="600" name="n_4aveValue【学校施設】&#10;一人当たり面積">
          <a:extLst>
            <a:ext uri="{FF2B5EF4-FFF2-40B4-BE49-F238E27FC236}">
              <a16:creationId xmlns:a16="http://schemas.microsoft.com/office/drawing/2014/main" id="{42DA1F02-E49E-42CC-9885-3F42D8466752}"/>
            </a:ext>
          </a:extLst>
        </xdr:cNvPr>
        <xdr:cNvSpPr txBox="1"/>
      </xdr:nvSpPr>
      <xdr:spPr>
        <a:xfrm>
          <a:off x="18421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128668</xdr:rowOff>
    </xdr:from>
    <xdr:ext cx="469744" cy="259045"/>
    <xdr:sp macro="" textlink="">
      <xdr:nvSpPr>
        <xdr:cNvPr id="601" name="n_1mainValue【学校施設】&#10;一人当たり面積">
          <a:extLst>
            <a:ext uri="{FF2B5EF4-FFF2-40B4-BE49-F238E27FC236}">
              <a16:creationId xmlns:a16="http://schemas.microsoft.com/office/drawing/2014/main" id="{965A8A2B-768E-473A-8FE9-CED50B69AF64}"/>
            </a:ext>
          </a:extLst>
        </xdr:cNvPr>
        <xdr:cNvSpPr txBox="1"/>
      </xdr:nvSpPr>
      <xdr:spPr>
        <a:xfrm>
          <a:off x="21075727" y="1024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142003</xdr:rowOff>
    </xdr:from>
    <xdr:ext cx="469744" cy="259045"/>
    <xdr:sp macro="" textlink="">
      <xdr:nvSpPr>
        <xdr:cNvPr id="602" name="n_2mainValue【学校施設】&#10;一人当たり面積">
          <a:extLst>
            <a:ext uri="{FF2B5EF4-FFF2-40B4-BE49-F238E27FC236}">
              <a16:creationId xmlns:a16="http://schemas.microsoft.com/office/drawing/2014/main" id="{AA6BF9B7-FC43-4CCD-AE4B-CA6171FC0645}"/>
            </a:ext>
          </a:extLst>
        </xdr:cNvPr>
        <xdr:cNvSpPr txBox="1"/>
      </xdr:nvSpPr>
      <xdr:spPr>
        <a:xfrm>
          <a:off x="20199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156862</xdr:rowOff>
    </xdr:from>
    <xdr:ext cx="469744" cy="259045"/>
    <xdr:sp macro="" textlink="">
      <xdr:nvSpPr>
        <xdr:cNvPr id="603" name="n_3mainValue【学校施設】&#10;一人当たり面積">
          <a:extLst>
            <a:ext uri="{FF2B5EF4-FFF2-40B4-BE49-F238E27FC236}">
              <a16:creationId xmlns:a16="http://schemas.microsoft.com/office/drawing/2014/main" id="{23689CE2-9B9A-490E-97BA-E0FFDB0415EC}"/>
            </a:ext>
          </a:extLst>
        </xdr:cNvPr>
        <xdr:cNvSpPr txBox="1"/>
      </xdr:nvSpPr>
      <xdr:spPr>
        <a:xfrm>
          <a:off x="19310427" y="1027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169816</xdr:rowOff>
    </xdr:from>
    <xdr:ext cx="469744" cy="259045"/>
    <xdr:sp macro="" textlink="">
      <xdr:nvSpPr>
        <xdr:cNvPr id="604" name="n_4mainValue【学校施設】&#10;一人当たり面積">
          <a:extLst>
            <a:ext uri="{FF2B5EF4-FFF2-40B4-BE49-F238E27FC236}">
              <a16:creationId xmlns:a16="http://schemas.microsoft.com/office/drawing/2014/main" id="{9CF422CE-89D2-478C-ACD3-ABED4A6DA293}"/>
            </a:ext>
          </a:extLst>
        </xdr:cNvPr>
        <xdr:cNvSpPr txBox="1"/>
      </xdr:nvSpPr>
      <xdr:spPr>
        <a:xfrm>
          <a:off x="18421427" y="1028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5" name="正方形/長方形 604">
          <a:extLst>
            <a:ext uri="{FF2B5EF4-FFF2-40B4-BE49-F238E27FC236}">
              <a16:creationId xmlns:a16="http://schemas.microsoft.com/office/drawing/2014/main" id="{FFA8D822-31A9-48BB-BEFF-0B910C663D8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6" name="正方形/長方形 605">
          <a:extLst>
            <a:ext uri="{FF2B5EF4-FFF2-40B4-BE49-F238E27FC236}">
              <a16:creationId xmlns:a16="http://schemas.microsoft.com/office/drawing/2014/main" id="{80BAE36F-7D59-447D-A97B-9A945F3D26C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7" name="正方形/長方形 606">
          <a:extLst>
            <a:ext uri="{FF2B5EF4-FFF2-40B4-BE49-F238E27FC236}">
              <a16:creationId xmlns:a16="http://schemas.microsoft.com/office/drawing/2014/main" id="{ACD91BE1-3E7A-4CA8-B702-F9CA3EBE21E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8" name="正方形/長方形 607">
          <a:extLst>
            <a:ext uri="{FF2B5EF4-FFF2-40B4-BE49-F238E27FC236}">
              <a16:creationId xmlns:a16="http://schemas.microsoft.com/office/drawing/2014/main" id="{12D6FAE5-18DD-49CD-875F-EC147AFD044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9" name="正方形/長方形 608">
          <a:extLst>
            <a:ext uri="{FF2B5EF4-FFF2-40B4-BE49-F238E27FC236}">
              <a16:creationId xmlns:a16="http://schemas.microsoft.com/office/drawing/2014/main" id="{347B79D7-A022-4D1B-BB86-2BDB80A14C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0" name="正方形/長方形 609">
          <a:extLst>
            <a:ext uri="{FF2B5EF4-FFF2-40B4-BE49-F238E27FC236}">
              <a16:creationId xmlns:a16="http://schemas.microsoft.com/office/drawing/2014/main" id="{550306FF-64E1-452B-B44C-A3124FAD515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1" name="正方形/長方形 610">
          <a:extLst>
            <a:ext uri="{FF2B5EF4-FFF2-40B4-BE49-F238E27FC236}">
              <a16:creationId xmlns:a16="http://schemas.microsoft.com/office/drawing/2014/main" id="{9EA9952F-260B-4318-8899-067A1E74EE7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2" name="正方形/長方形 611">
          <a:extLst>
            <a:ext uri="{FF2B5EF4-FFF2-40B4-BE49-F238E27FC236}">
              <a16:creationId xmlns:a16="http://schemas.microsoft.com/office/drawing/2014/main" id="{B0E98FDB-8C7C-48A7-B874-D8352D87998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a:extLst>
            <a:ext uri="{FF2B5EF4-FFF2-40B4-BE49-F238E27FC236}">
              <a16:creationId xmlns:a16="http://schemas.microsoft.com/office/drawing/2014/main" id="{441A271F-84B0-4DE9-9F91-DF088D12F0B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4" name="正方形/長方形 613">
          <a:extLst>
            <a:ext uri="{FF2B5EF4-FFF2-40B4-BE49-F238E27FC236}">
              <a16:creationId xmlns:a16="http://schemas.microsoft.com/office/drawing/2014/main" id="{4BF3C80A-1350-4C59-AEFC-A3FFA7CA65F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5" name="正方形/長方形 614">
          <a:extLst>
            <a:ext uri="{FF2B5EF4-FFF2-40B4-BE49-F238E27FC236}">
              <a16:creationId xmlns:a16="http://schemas.microsoft.com/office/drawing/2014/main" id="{2CA09D1E-8DDD-4BC5-B2C0-89BBD544282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6" name="正方形/長方形 615">
          <a:extLst>
            <a:ext uri="{FF2B5EF4-FFF2-40B4-BE49-F238E27FC236}">
              <a16:creationId xmlns:a16="http://schemas.microsoft.com/office/drawing/2014/main" id="{FD771D30-941F-47F6-8BA4-664CDFD29F1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7" name="正方形/長方形 616">
          <a:extLst>
            <a:ext uri="{FF2B5EF4-FFF2-40B4-BE49-F238E27FC236}">
              <a16:creationId xmlns:a16="http://schemas.microsoft.com/office/drawing/2014/main" id="{B279760C-A7D5-4E2E-AC64-FCD21B9E506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8" name="正方形/長方形 617">
          <a:extLst>
            <a:ext uri="{FF2B5EF4-FFF2-40B4-BE49-F238E27FC236}">
              <a16:creationId xmlns:a16="http://schemas.microsoft.com/office/drawing/2014/main" id="{EE25CCAC-0937-48DC-9FE2-885E66E0D58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9" name="正方形/長方形 618">
          <a:extLst>
            <a:ext uri="{FF2B5EF4-FFF2-40B4-BE49-F238E27FC236}">
              <a16:creationId xmlns:a16="http://schemas.microsoft.com/office/drawing/2014/main" id="{13F85C80-10D3-4041-B837-C5CB292EF63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a:extLst>
            <a:ext uri="{FF2B5EF4-FFF2-40B4-BE49-F238E27FC236}">
              <a16:creationId xmlns:a16="http://schemas.microsoft.com/office/drawing/2014/main" id="{2276A388-7325-4809-9D43-18175905C80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a:extLst>
            <a:ext uri="{FF2B5EF4-FFF2-40B4-BE49-F238E27FC236}">
              <a16:creationId xmlns:a16="http://schemas.microsoft.com/office/drawing/2014/main" id="{E9E219B3-F8FE-4A76-91EE-43AC00C7EA0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a:extLst>
            <a:ext uri="{FF2B5EF4-FFF2-40B4-BE49-F238E27FC236}">
              <a16:creationId xmlns:a16="http://schemas.microsoft.com/office/drawing/2014/main" id="{858DFEB6-FC36-445F-92DC-E9B7755946F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a:extLst>
            <a:ext uri="{FF2B5EF4-FFF2-40B4-BE49-F238E27FC236}">
              <a16:creationId xmlns:a16="http://schemas.microsoft.com/office/drawing/2014/main" id="{22D1574A-5140-4753-8BF4-A57F34B9E60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a:extLst>
            <a:ext uri="{FF2B5EF4-FFF2-40B4-BE49-F238E27FC236}">
              <a16:creationId xmlns:a16="http://schemas.microsoft.com/office/drawing/2014/main" id="{0F3DA6D1-5340-4BE9-88C3-7D26CA950D5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a:extLst>
            <a:ext uri="{FF2B5EF4-FFF2-40B4-BE49-F238E27FC236}">
              <a16:creationId xmlns:a16="http://schemas.microsoft.com/office/drawing/2014/main" id="{3A76ED20-9F6A-4F51-A67F-BE9269406FA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a:extLst>
            <a:ext uri="{FF2B5EF4-FFF2-40B4-BE49-F238E27FC236}">
              <a16:creationId xmlns:a16="http://schemas.microsoft.com/office/drawing/2014/main" id="{6A4F1C3E-9F07-4BCA-BAF7-74F42A2C89F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a:extLst>
            <a:ext uri="{FF2B5EF4-FFF2-40B4-BE49-F238E27FC236}">
              <a16:creationId xmlns:a16="http://schemas.microsoft.com/office/drawing/2014/main" id="{4482E37B-6EE2-43EC-B304-F1E25E05EDE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a:extLst>
            <a:ext uri="{FF2B5EF4-FFF2-40B4-BE49-F238E27FC236}">
              <a16:creationId xmlns:a16="http://schemas.microsoft.com/office/drawing/2014/main" id="{CDEFF8AA-FDD9-4012-ADF7-06E5B93F245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a:extLst>
            <a:ext uri="{FF2B5EF4-FFF2-40B4-BE49-F238E27FC236}">
              <a16:creationId xmlns:a16="http://schemas.microsoft.com/office/drawing/2014/main" id="{C361EA2B-4550-4A70-9065-1B75A71C692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a:extLst>
            <a:ext uri="{FF2B5EF4-FFF2-40B4-BE49-F238E27FC236}">
              <a16:creationId xmlns:a16="http://schemas.microsoft.com/office/drawing/2014/main" id="{357252F7-1E53-4997-A60A-6CACE00DFBE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1" name="テキスト ボックス 630">
          <a:extLst>
            <a:ext uri="{FF2B5EF4-FFF2-40B4-BE49-F238E27FC236}">
              <a16:creationId xmlns:a16="http://schemas.microsoft.com/office/drawing/2014/main" id="{B7616A1D-9253-4384-8486-09CD12FE8AB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2" name="直線コネクタ 631">
          <a:extLst>
            <a:ext uri="{FF2B5EF4-FFF2-40B4-BE49-F238E27FC236}">
              <a16:creationId xmlns:a16="http://schemas.microsoft.com/office/drawing/2014/main" id="{C67745F0-5C0F-4B8D-894F-D21850CA277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33" name="テキスト ボックス 632">
          <a:extLst>
            <a:ext uri="{FF2B5EF4-FFF2-40B4-BE49-F238E27FC236}">
              <a16:creationId xmlns:a16="http://schemas.microsoft.com/office/drawing/2014/main" id="{21DFDEAF-CB48-4663-A115-AFFCB040CB5A}"/>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4" name="直線コネクタ 633">
          <a:extLst>
            <a:ext uri="{FF2B5EF4-FFF2-40B4-BE49-F238E27FC236}">
              <a16:creationId xmlns:a16="http://schemas.microsoft.com/office/drawing/2014/main" id="{861B80A8-91B3-4624-998F-C04359D54BE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5" name="テキスト ボックス 634">
          <a:extLst>
            <a:ext uri="{FF2B5EF4-FFF2-40B4-BE49-F238E27FC236}">
              <a16:creationId xmlns:a16="http://schemas.microsoft.com/office/drawing/2014/main" id="{FB12652C-78B2-477D-B162-5ACAA1E1A07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6" name="直線コネクタ 635">
          <a:extLst>
            <a:ext uri="{FF2B5EF4-FFF2-40B4-BE49-F238E27FC236}">
              <a16:creationId xmlns:a16="http://schemas.microsoft.com/office/drawing/2014/main" id="{A1E141D0-ABEF-4808-8DDF-46FCD2168D2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7" name="テキスト ボックス 636">
          <a:extLst>
            <a:ext uri="{FF2B5EF4-FFF2-40B4-BE49-F238E27FC236}">
              <a16:creationId xmlns:a16="http://schemas.microsoft.com/office/drawing/2014/main" id="{C290B3E9-EFFF-4909-8005-D037EBA3B60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8" name="直線コネクタ 637">
          <a:extLst>
            <a:ext uri="{FF2B5EF4-FFF2-40B4-BE49-F238E27FC236}">
              <a16:creationId xmlns:a16="http://schemas.microsoft.com/office/drawing/2014/main" id="{740FBBAF-4E15-4F42-B2F8-C1F79648F06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9" name="テキスト ボックス 638">
          <a:extLst>
            <a:ext uri="{FF2B5EF4-FFF2-40B4-BE49-F238E27FC236}">
              <a16:creationId xmlns:a16="http://schemas.microsoft.com/office/drawing/2014/main" id="{E5D1C525-A01D-4801-9477-0FBC173052A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0" name="直線コネクタ 639">
          <a:extLst>
            <a:ext uri="{FF2B5EF4-FFF2-40B4-BE49-F238E27FC236}">
              <a16:creationId xmlns:a16="http://schemas.microsoft.com/office/drawing/2014/main" id="{9FDB02C9-2146-4E80-9034-751F617866B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41" name="テキスト ボックス 640">
          <a:extLst>
            <a:ext uri="{FF2B5EF4-FFF2-40B4-BE49-F238E27FC236}">
              <a16:creationId xmlns:a16="http://schemas.microsoft.com/office/drawing/2014/main" id="{4877DE1E-3D64-4814-953A-330071566D53}"/>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a:extLst>
            <a:ext uri="{FF2B5EF4-FFF2-40B4-BE49-F238E27FC236}">
              <a16:creationId xmlns:a16="http://schemas.microsoft.com/office/drawing/2014/main" id="{2B6598EC-1BC4-47AF-B282-82B0C16EE8D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公民館】&#10;有形固定資産減価償却率グラフ枠">
          <a:extLst>
            <a:ext uri="{FF2B5EF4-FFF2-40B4-BE49-F238E27FC236}">
              <a16:creationId xmlns:a16="http://schemas.microsoft.com/office/drawing/2014/main" id="{654C3104-2688-4E6F-BA7E-6CBBA81B826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44" name="直線コネクタ 643">
          <a:extLst>
            <a:ext uri="{FF2B5EF4-FFF2-40B4-BE49-F238E27FC236}">
              <a16:creationId xmlns:a16="http://schemas.microsoft.com/office/drawing/2014/main" id="{751840B8-9403-42B7-B442-7956EA21E285}"/>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45" name="【公民館】&#10;有形固定資産減価償却率最小値テキスト">
          <a:extLst>
            <a:ext uri="{FF2B5EF4-FFF2-40B4-BE49-F238E27FC236}">
              <a16:creationId xmlns:a16="http://schemas.microsoft.com/office/drawing/2014/main" id="{6920E2D1-41F1-45D6-B13B-C1E9F500EB46}"/>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46" name="直線コネクタ 645">
          <a:extLst>
            <a:ext uri="{FF2B5EF4-FFF2-40B4-BE49-F238E27FC236}">
              <a16:creationId xmlns:a16="http://schemas.microsoft.com/office/drawing/2014/main" id="{15CE9DE7-7BBD-41BB-A347-2D10A6C21285}"/>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47" name="【公民館】&#10;有形固定資産減価償却率最大値テキスト">
          <a:extLst>
            <a:ext uri="{FF2B5EF4-FFF2-40B4-BE49-F238E27FC236}">
              <a16:creationId xmlns:a16="http://schemas.microsoft.com/office/drawing/2014/main" id="{9A8C1BCC-2D10-4847-A15B-8196D169297E}"/>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8" name="直線コネクタ 647">
          <a:extLst>
            <a:ext uri="{FF2B5EF4-FFF2-40B4-BE49-F238E27FC236}">
              <a16:creationId xmlns:a16="http://schemas.microsoft.com/office/drawing/2014/main" id="{D046C22D-ED92-4560-8893-A7C2E1342467}"/>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649" name="【公民館】&#10;有形固定資産減価償却率平均値テキスト">
          <a:extLst>
            <a:ext uri="{FF2B5EF4-FFF2-40B4-BE49-F238E27FC236}">
              <a16:creationId xmlns:a16="http://schemas.microsoft.com/office/drawing/2014/main" id="{92CA5EC7-E901-444A-96E7-D0E2AE0BDFA1}"/>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650" name="フローチャート: 判断 649">
          <a:extLst>
            <a:ext uri="{FF2B5EF4-FFF2-40B4-BE49-F238E27FC236}">
              <a16:creationId xmlns:a16="http://schemas.microsoft.com/office/drawing/2014/main" id="{22F129DB-A448-4D2D-9F1F-728A49689C57}"/>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651" name="フローチャート: 判断 650">
          <a:extLst>
            <a:ext uri="{FF2B5EF4-FFF2-40B4-BE49-F238E27FC236}">
              <a16:creationId xmlns:a16="http://schemas.microsoft.com/office/drawing/2014/main" id="{7946A119-32AB-46ED-BB79-38E0FCD27CAE}"/>
            </a:ext>
          </a:extLst>
        </xdr:cNvPr>
        <xdr:cNvSpPr/>
      </xdr:nvSpPr>
      <xdr:spPr>
        <a:xfrm>
          <a:off x="154305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16511</xdr:rowOff>
    </xdr:from>
    <xdr:to>
      <xdr:col>76</xdr:col>
      <xdr:colOff>165100</xdr:colOff>
      <xdr:row>104</xdr:row>
      <xdr:rowOff>118111</xdr:rowOff>
    </xdr:to>
    <xdr:sp macro="" textlink="">
      <xdr:nvSpPr>
        <xdr:cNvPr id="652" name="フローチャート: 判断 651">
          <a:extLst>
            <a:ext uri="{FF2B5EF4-FFF2-40B4-BE49-F238E27FC236}">
              <a16:creationId xmlns:a16="http://schemas.microsoft.com/office/drawing/2014/main" id="{39613B9C-4CF3-4308-BD55-D8F2DE697622}"/>
            </a:ext>
          </a:extLst>
        </xdr:cNvPr>
        <xdr:cNvSpPr/>
      </xdr:nvSpPr>
      <xdr:spPr>
        <a:xfrm>
          <a:off x="14541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31750</xdr:rowOff>
    </xdr:from>
    <xdr:to>
      <xdr:col>72</xdr:col>
      <xdr:colOff>38100</xdr:colOff>
      <xdr:row>104</xdr:row>
      <xdr:rowOff>133350</xdr:rowOff>
    </xdr:to>
    <xdr:sp macro="" textlink="">
      <xdr:nvSpPr>
        <xdr:cNvPr id="653" name="フローチャート: 判断 652">
          <a:extLst>
            <a:ext uri="{FF2B5EF4-FFF2-40B4-BE49-F238E27FC236}">
              <a16:creationId xmlns:a16="http://schemas.microsoft.com/office/drawing/2014/main" id="{9AD1B3FD-C6CE-4635-AC24-561810950BEB}"/>
            </a:ext>
          </a:extLst>
        </xdr:cNvPr>
        <xdr:cNvSpPr/>
      </xdr:nvSpPr>
      <xdr:spPr>
        <a:xfrm>
          <a:off x="13652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22861</xdr:rowOff>
    </xdr:from>
    <xdr:to>
      <xdr:col>67</xdr:col>
      <xdr:colOff>101600</xdr:colOff>
      <xdr:row>104</xdr:row>
      <xdr:rowOff>124461</xdr:rowOff>
    </xdr:to>
    <xdr:sp macro="" textlink="">
      <xdr:nvSpPr>
        <xdr:cNvPr id="654" name="フローチャート: 判断 653">
          <a:extLst>
            <a:ext uri="{FF2B5EF4-FFF2-40B4-BE49-F238E27FC236}">
              <a16:creationId xmlns:a16="http://schemas.microsoft.com/office/drawing/2014/main" id="{4C3C66C6-23DE-47BA-8E76-F8945D269BEC}"/>
            </a:ext>
          </a:extLst>
        </xdr:cNvPr>
        <xdr:cNvSpPr/>
      </xdr:nvSpPr>
      <xdr:spPr>
        <a:xfrm>
          <a:off x="12763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6F1C0004-CFF2-440D-AFA6-3D7006B396E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AFD1A585-ED62-4658-95D0-8EF0F2F1E03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1DEFEC62-D3BB-4304-9E7D-26E08767C4D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B6F8AE2C-B8E7-4C1A-B913-B7C96FA0220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9595986D-EE61-40EC-B1DD-D330794A473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86361</xdr:rowOff>
    </xdr:from>
    <xdr:to>
      <xdr:col>85</xdr:col>
      <xdr:colOff>177800</xdr:colOff>
      <xdr:row>106</xdr:row>
      <xdr:rowOff>16511</xdr:rowOff>
    </xdr:to>
    <xdr:sp macro="" textlink="">
      <xdr:nvSpPr>
        <xdr:cNvPr id="660" name="楕円 659">
          <a:extLst>
            <a:ext uri="{FF2B5EF4-FFF2-40B4-BE49-F238E27FC236}">
              <a16:creationId xmlns:a16="http://schemas.microsoft.com/office/drawing/2014/main" id="{18DF766F-2BD7-4345-8184-DBDE776F68F2}"/>
            </a:ext>
          </a:extLst>
        </xdr:cNvPr>
        <xdr:cNvSpPr/>
      </xdr:nvSpPr>
      <xdr:spPr>
        <a:xfrm>
          <a:off x="162687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64788</xdr:rowOff>
    </xdr:from>
    <xdr:ext cx="405111" cy="259045"/>
    <xdr:sp macro="" textlink="">
      <xdr:nvSpPr>
        <xdr:cNvPr id="661" name="【公民館】&#10;有形固定資産減価償却率該当値テキスト">
          <a:extLst>
            <a:ext uri="{FF2B5EF4-FFF2-40B4-BE49-F238E27FC236}">
              <a16:creationId xmlns:a16="http://schemas.microsoft.com/office/drawing/2014/main" id="{D7569FFB-C719-4FE7-BE11-58E409585471}"/>
            </a:ext>
          </a:extLst>
        </xdr:cNvPr>
        <xdr:cNvSpPr txBox="1"/>
      </xdr:nvSpPr>
      <xdr:spPr>
        <a:xfrm>
          <a:off x="16357600"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52070</xdr:rowOff>
    </xdr:from>
    <xdr:to>
      <xdr:col>81</xdr:col>
      <xdr:colOff>101600</xdr:colOff>
      <xdr:row>105</xdr:row>
      <xdr:rowOff>153670</xdr:rowOff>
    </xdr:to>
    <xdr:sp macro="" textlink="">
      <xdr:nvSpPr>
        <xdr:cNvPr id="662" name="楕円 661">
          <a:extLst>
            <a:ext uri="{FF2B5EF4-FFF2-40B4-BE49-F238E27FC236}">
              <a16:creationId xmlns:a16="http://schemas.microsoft.com/office/drawing/2014/main" id="{62CF18A3-3119-4F69-8D03-AAC783ED98EA}"/>
            </a:ext>
          </a:extLst>
        </xdr:cNvPr>
        <xdr:cNvSpPr/>
      </xdr:nvSpPr>
      <xdr:spPr>
        <a:xfrm>
          <a:off x="15430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102870</xdr:rowOff>
    </xdr:from>
    <xdr:to>
      <xdr:col>85</xdr:col>
      <xdr:colOff>127000</xdr:colOff>
      <xdr:row>105</xdr:row>
      <xdr:rowOff>137161</xdr:rowOff>
    </xdr:to>
    <xdr:cxnSp macro="">
      <xdr:nvCxnSpPr>
        <xdr:cNvPr id="663" name="直線コネクタ 662">
          <a:extLst>
            <a:ext uri="{FF2B5EF4-FFF2-40B4-BE49-F238E27FC236}">
              <a16:creationId xmlns:a16="http://schemas.microsoft.com/office/drawing/2014/main" id="{8D5B4D81-BE14-42A4-B975-1AB829C91281}"/>
            </a:ext>
          </a:extLst>
        </xdr:cNvPr>
        <xdr:cNvCxnSpPr/>
      </xdr:nvCxnSpPr>
      <xdr:spPr>
        <a:xfrm>
          <a:off x="15481300" y="181051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17780</xdr:rowOff>
    </xdr:from>
    <xdr:to>
      <xdr:col>76</xdr:col>
      <xdr:colOff>165100</xdr:colOff>
      <xdr:row>105</xdr:row>
      <xdr:rowOff>119380</xdr:rowOff>
    </xdr:to>
    <xdr:sp macro="" textlink="">
      <xdr:nvSpPr>
        <xdr:cNvPr id="664" name="楕円 663">
          <a:extLst>
            <a:ext uri="{FF2B5EF4-FFF2-40B4-BE49-F238E27FC236}">
              <a16:creationId xmlns:a16="http://schemas.microsoft.com/office/drawing/2014/main" id="{434A6015-1933-48E5-B5A3-FB6EEA21B4F6}"/>
            </a:ext>
          </a:extLst>
        </xdr:cNvPr>
        <xdr:cNvSpPr/>
      </xdr:nvSpPr>
      <xdr:spPr>
        <a:xfrm>
          <a:off x="14541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68580</xdr:rowOff>
    </xdr:from>
    <xdr:to>
      <xdr:col>81</xdr:col>
      <xdr:colOff>50800</xdr:colOff>
      <xdr:row>105</xdr:row>
      <xdr:rowOff>102870</xdr:rowOff>
    </xdr:to>
    <xdr:cxnSp macro="">
      <xdr:nvCxnSpPr>
        <xdr:cNvPr id="665" name="直線コネクタ 664">
          <a:extLst>
            <a:ext uri="{FF2B5EF4-FFF2-40B4-BE49-F238E27FC236}">
              <a16:creationId xmlns:a16="http://schemas.microsoft.com/office/drawing/2014/main" id="{5B98B154-691C-4D1E-8AC1-1834D18F1FFF}"/>
            </a:ext>
          </a:extLst>
        </xdr:cNvPr>
        <xdr:cNvCxnSpPr/>
      </xdr:nvCxnSpPr>
      <xdr:spPr>
        <a:xfrm>
          <a:off x="14592300" y="180708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154939</xdr:rowOff>
    </xdr:from>
    <xdr:to>
      <xdr:col>72</xdr:col>
      <xdr:colOff>38100</xdr:colOff>
      <xdr:row>105</xdr:row>
      <xdr:rowOff>85089</xdr:rowOff>
    </xdr:to>
    <xdr:sp macro="" textlink="">
      <xdr:nvSpPr>
        <xdr:cNvPr id="666" name="楕円 665">
          <a:extLst>
            <a:ext uri="{FF2B5EF4-FFF2-40B4-BE49-F238E27FC236}">
              <a16:creationId xmlns:a16="http://schemas.microsoft.com/office/drawing/2014/main" id="{B9783C99-6E97-491C-B1D7-DF85823F4ABB}"/>
            </a:ext>
          </a:extLst>
        </xdr:cNvPr>
        <xdr:cNvSpPr/>
      </xdr:nvSpPr>
      <xdr:spPr>
        <a:xfrm>
          <a:off x="13652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34289</xdr:rowOff>
    </xdr:from>
    <xdr:to>
      <xdr:col>76</xdr:col>
      <xdr:colOff>114300</xdr:colOff>
      <xdr:row>105</xdr:row>
      <xdr:rowOff>68580</xdr:rowOff>
    </xdr:to>
    <xdr:cxnSp macro="">
      <xdr:nvCxnSpPr>
        <xdr:cNvPr id="667" name="直線コネクタ 666">
          <a:extLst>
            <a:ext uri="{FF2B5EF4-FFF2-40B4-BE49-F238E27FC236}">
              <a16:creationId xmlns:a16="http://schemas.microsoft.com/office/drawing/2014/main" id="{A85B1190-AC57-4FA7-9885-ECDF0C92A74B}"/>
            </a:ext>
          </a:extLst>
        </xdr:cNvPr>
        <xdr:cNvCxnSpPr/>
      </xdr:nvCxnSpPr>
      <xdr:spPr>
        <a:xfrm>
          <a:off x="13703300" y="180365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120650</xdr:rowOff>
    </xdr:from>
    <xdr:to>
      <xdr:col>67</xdr:col>
      <xdr:colOff>101600</xdr:colOff>
      <xdr:row>105</xdr:row>
      <xdr:rowOff>50800</xdr:rowOff>
    </xdr:to>
    <xdr:sp macro="" textlink="">
      <xdr:nvSpPr>
        <xdr:cNvPr id="668" name="楕円 667">
          <a:extLst>
            <a:ext uri="{FF2B5EF4-FFF2-40B4-BE49-F238E27FC236}">
              <a16:creationId xmlns:a16="http://schemas.microsoft.com/office/drawing/2014/main" id="{385F31F2-FCF7-451D-A81E-D2EA04F31CE0}"/>
            </a:ext>
          </a:extLst>
        </xdr:cNvPr>
        <xdr:cNvSpPr/>
      </xdr:nvSpPr>
      <xdr:spPr>
        <a:xfrm>
          <a:off x="12763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0</xdr:rowOff>
    </xdr:from>
    <xdr:to>
      <xdr:col>71</xdr:col>
      <xdr:colOff>177800</xdr:colOff>
      <xdr:row>105</xdr:row>
      <xdr:rowOff>34289</xdr:rowOff>
    </xdr:to>
    <xdr:cxnSp macro="">
      <xdr:nvCxnSpPr>
        <xdr:cNvPr id="669" name="直線コネクタ 668">
          <a:extLst>
            <a:ext uri="{FF2B5EF4-FFF2-40B4-BE49-F238E27FC236}">
              <a16:creationId xmlns:a16="http://schemas.microsoft.com/office/drawing/2014/main" id="{F7F9D505-6D67-4CE1-B42F-835BDD0C62EA}"/>
            </a:ext>
          </a:extLst>
        </xdr:cNvPr>
        <xdr:cNvCxnSpPr/>
      </xdr:nvCxnSpPr>
      <xdr:spPr>
        <a:xfrm>
          <a:off x="12814300" y="180022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153688</xdr:rowOff>
    </xdr:from>
    <xdr:ext cx="405111" cy="259045"/>
    <xdr:sp macro="" textlink="">
      <xdr:nvSpPr>
        <xdr:cNvPr id="670" name="n_1aveValue【公民館】&#10;有形固定資産減価償却率">
          <a:extLst>
            <a:ext uri="{FF2B5EF4-FFF2-40B4-BE49-F238E27FC236}">
              <a16:creationId xmlns:a16="http://schemas.microsoft.com/office/drawing/2014/main" id="{102921DC-C0C3-46BC-A451-BDD7FCE34CE8}"/>
            </a:ext>
          </a:extLst>
        </xdr:cNvPr>
        <xdr:cNvSpPr txBox="1"/>
      </xdr:nvSpPr>
      <xdr:spPr>
        <a:xfrm>
          <a:off x="15266044" y="1764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134638</xdr:rowOff>
    </xdr:from>
    <xdr:ext cx="405111" cy="259045"/>
    <xdr:sp macro="" textlink="">
      <xdr:nvSpPr>
        <xdr:cNvPr id="671" name="n_2aveValue【公民館】&#10;有形固定資産減価償却率">
          <a:extLst>
            <a:ext uri="{FF2B5EF4-FFF2-40B4-BE49-F238E27FC236}">
              <a16:creationId xmlns:a16="http://schemas.microsoft.com/office/drawing/2014/main" id="{3F1077BC-D493-446D-BD3D-CE0C2FE1C260}"/>
            </a:ext>
          </a:extLst>
        </xdr:cNvPr>
        <xdr:cNvSpPr txBox="1"/>
      </xdr:nvSpPr>
      <xdr:spPr>
        <a:xfrm>
          <a:off x="143897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149877</xdr:rowOff>
    </xdr:from>
    <xdr:ext cx="405111" cy="259045"/>
    <xdr:sp macro="" textlink="">
      <xdr:nvSpPr>
        <xdr:cNvPr id="672" name="n_3aveValue【公民館】&#10;有形固定資産減価償却率">
          <a:extLst>
            <a:ext uri="{FF2B5EF4-FFF2-40B4-BE49-F238E27FC236}">
              <a16:creationId xmlns:a16="http://schemas.microsoft.com/office/drawing/2014/main" id="{0FFE2D8B-B0E7-43B0-B2F0-2929F40D479F}"/>
            </a:ext>
          </a:extLst>
        </xdr:cNvPr>
        <xdr:cNvSpPr txBox="1"/>
      </xdr:nvSpPr>
      <xdr:spPr>
        <a:xfrm>
          <a:off x="13500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140988</xdr:rowOff>
    </xdr:from>
    <xdr:ext cx="405111" cy="259045"/>
    <xdr:sp macro="" textlink="">
      <xdr:nvSpPr>
        <xdr:cNvPr id="673" name="n_4aveValue【公民館】&#10;有形固定資産減価償却率">
          <a:extLst>
            <a:ext uri="{FF2B5EF4-FFF2-40B4-BE49-F238E27FC236}">
              <a16:creationId xmlns:a16="http://schemas.microsoft.com/office/drawing/2014/main" id="{74FAF6FE-34BB-4DA1-AEE8-A3E4CCD49EB0}"/>
            </a:ext>
          </a:extLst>
        </xdr:cNvPr>
        <xdr:cNvSpPr txBox="1"/>
      </xdr:nvSpPr>
      <xdr:spPr>
        <a:xfrm>
          <a:off x="12611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144797</xdr:rowOff>
    </xdr:from>
    <xdr:ext cx="405111" cy="259045"/>
    <xdr:sp macro="" textlink="">
      <xdr:nvSpPr>
        <xdr:cNvPr id="674" name="n_1mainValue【公民館】&#10;有形固定資産減価償却率">
          <a:extLst>
            <a:ext uri="{FF2B5EF4-FFF2-40B4-BE49-F238E27FC236}">
              <a16:creationId xmlns:a16="http://schemas.microsoft.com/office/drawing/2014/main" id="{779215D4-B2CD-4474-BED4-DA7D91F5C884}"/>
            </a:ext>
          </a:extLst>
        </xdr:cNvPr>
        <xdr:cNvSpPr txBox="1"/>
      </xdr:nvSpPr>
      <xdr:spPr>
        <a:xfrm>
          <a:off x="15266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110507</xdr:rowOff>
    </xdr:from>
    <xdr:ext cx="405111" cy="259045"/>
    <xdr:sp macro="" textlink="">
      <xdr:nvSpPr>
        <xdr:cNvPr id="675" name="n_2mainValue【公民館】&#10;有形固定資産減価償却率">
          <a:extLst>
            <a:ext uri="{FF2B5EF4-FFF2-40B4-BE49-F238E27FC236}">
              <a16:creationId xmlns:a16="http://schemas.microsoft.com/office/drawing/2014/main" id="{2925871A-1E13-4CBB-AD8C-303CBE732928}"/>
            </a:ext>
          </a:extLst>
        </xdr:cNvPr>
        <xdr:cNvSpPr txBox="1"/>
      </xdr:nvSpPr>
      <xdr:spPr>
        <a:xfrm>
          <a:off x="14389744" y="181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76216</xdr:rowOff>
    </xdr:from>
    <xdr:ext cx="405111" cy="259045"/>
    <xdr:sp macro="" textlink="">
      <xdr:nvSpPr>
        <xdr:cNvPr id="676" name="n_3mainValue【公民館】&#10;有形固定資産減価償却率">
          <a:extLst>
            <a:ext uri="{FF2B5EF4-FFF2-40B4-BE49-F238E27FC236}">
              <a16:creationId xmlns:a16="http://schemas.microsoft.com/office/drawing/2014/main" id="{F198D3B4-3CBB-4D55-BB17-A84C68C35CE7}"/>
            </a:ext>
          </a:extLst>
        </xdr:cNvPr>
        <xdr:cNvSpPr txBox="1"/>
      </xdr:nvSpPr>
      <xdr:spPr>
        <a:xfrm>
          <a:off x="135007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41927</xdr:rowOff>
    </xdr:from>
    <xdr:ext cx="405111" cy="259045"/>
    <xdr:sp macro="" textlink="">
      <xdr:nvSpPr>
        <xdr:cNvPr id="677" name="n_4mainValue【公民館】&#10;有形固定資産減価償却率">
          <a:extLst>
            <a:ext uri="{FF2B5EF4-FFF2-40B4-BE49-F238E27FC236}">
              <a16:creationId xmlns:a16="http://schemas.microsoft.com/office/drawing/2014/main" id="{23C44611-BD23-4C7D-8AD3-714082F0F629}"/>
            </a:ext>
          </a:extLst>
        </xdr:cNvPr>
        <xdr:cNvSpPr txBox="1"/>
      </xdr:nvSpPr>
      <xdr:spPr>
        <a:xfrm>
          <a:off x="126117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8" name="正方形/長方形 677">
          <a:extLst>
            <a:ext uri="{FF2B5EF4-FFF2-40B4-BE49-F238E27FC236}">
              <a16:creationId xmlns:a16="http://schemas.microsoft.com/office/drawing/2014/main" id="{0770A19D-6619-44D7-BD82-9D705ADE906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9" name="正方形/長方形 678">
          <a:extLst>
            <a:ext uri="{FF2B5EF4-FFF2-40B4-BE49-F238E27FC236}">
              <a16:creationId xmlns:a16="http://schemas.microsoft.com/office/drawing/2014/main" id="{92079E24-4773-4780-A7C5-6E4F5DA1ECC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0" name="正方形/長方形 679">
          <a:extLst>
            <a:ext uri="{FF2B5EF4-FFF2-40B4-BE49-F238E27FC236}">
              <a16:creationId xmlns:a16="http://schemas.microsoft.com/office/drawing/2014/main" id="{8B0BAE11-4E5F-4144-AF2E-1D9DFD98680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1" name="正方形/長方形 680">
          <a:extLst>
            <a:ext uri="{FF2B5EF4-FFF2-40B4-BE49-F238E27FC236}">
              <a16:creationId xmlns:a16="http://schemas.microsoft.com/office/drawing/2014/main" id="{264D45FC-BA3A-42CB-BA5A-4878E20845D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2" name="正方形/長方形 681">
          <a:extLst>
            <a:ext uri="{FF2B5EF4-FFF2-40B4-BE49-F238E27FC236}">
              <a16:creationId xmlns:a16="http://schemas.microsoft.com/office/drawing/2014/main" id="{0F22FC1E-B2CB-4C34-AAEF-9274FD4E0A2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3" name="正方形/長方形 682">
          <a:extLst>
            <a:ext uri="{FF2B5EF4-FFF2-40B4-BE49-F238E27FC236}">
              <a16:creationId xmlns:a16="http://schemas.microsoft.com/office/drawing/2014/main" id="{2BD3730F-BD96-4E7D-A75E-71F02E53128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4" name="正方形/長方形 683">
          <a:extLst>
            <a:ext uri="{FF2B5EF4-FFF2-40B4-BE49-F238E27FC236}">
              <a16:creationId xmlns:a16="http://schemas.microsoft.com/office/drawing/2014/main" id="{6C5D7C8B-CF3E-433F-A355-AC9AC6A6846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5" name="正方形/長方形 684">
          <a:extLst>
            <a:ext uri="{FF2B5EF4-FFF2-40B4-BE49-F238E27FC236}">
              <a16:creationId xmlns:a16="http://schemas.microsoft.com/office/drawing/2014/main" id="{1E76DD61-0071-4E31-89B7-7EC7F1AB8C2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6" name="テキスト ボックス 685">
          <a:extLst>
            <a:ext uri="{FF2B5EF4-FFF2-40B4-BE49-F238E27FC236}">
              <a16:creationId xmlns:a16="http://schemas.microsoft.com/office/drawing/2014/main" id="{EF0BABC5-D2D0-49EA-81FA-8A019CC99D7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7" name="直線コネクタ 686">
          <a:extLst>
            <a:ext uri="{FF2B5EF4-FFF2-40B4-BE49-F238E27FC236}">
              <a16:creationId xmlns:a16="http://schemas.microsoft.com/office/drawing/2014/main" id="{5B1DDB46-C6F3-4701-B1A5-1ED09DF0721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8" name="直線コネクタ 687">
          <a:extLst>
            <a:ext uri="{FF2B5EF4-FFF2-40B4-BE49-F238E27FC236}">
              <a16:creationId xmlns:a16="http://schemas.microsoft.com/office/drawing/2014/main" id="{B420D0C5-C6B3-4A93-8079-810970E59B5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9" name="テキスト ボックス 688">
          <a:extLst>
            <a:ext uri="{FF2B5EF4-FFF2-40B4-BE49-F238E27FC236}">
              <a16:creationId xmlns:a16="http://schemas.microsoft.com/office/drawing/2014/main" id="{93E396D8-9561-4379-8CB5-031A7333188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0" name="直線コネクタ 689">
          <a:extLst>
            <a:ext uri="{FF2B5EF4-FFF2-40B4-BE49-F238E27FC236}">
              <a16:creationId xmlns:a16="http://schemas.microsoft.com/office/drawing/2014/main" id="{F60955E4-7819-45EA-A063-3797F60EA25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1" name="テキスト ボックス 690">
          <a:extLst>
            <a:ext uri="{FF2B5EF4-FFF2-40B4-BE49-F238E27FC236}">
              <a16:creationId xmlns:a16="http://schemas.microsoft.com/office/drawing/2014/main" id="{FF3275C4-96D1-44F3-8F66-EE540D3A2B0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2" name="直線コネクタ 691">
          <a:extLst>
            <a:ext uri="{FF2B5EF4-FFF2-40B4-BE49-F238E27FC236}">
              <a16:creationId xmlns:a16="http://schemas.microsoft.com/office/drawing/2014/main" id="{CFAEA51D-88E7-47AB-9D16-82076305316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3" name="テキスト ボックス 692">
          <a:extLst>
            <a:ext uri="{FF2B5EF4-FFF2-40B4-BE49-F238E27FC236}">
              <a16:creationId xmlns:a16="http://schemas.microsoft.com/office/drawing/2014/main" id="{2A9A5D3A-F5C8-4561-8E38-8F2951D761A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4" name="直線コネクタ 693">
          <a:extLst>
            <a:ext uri="{FF2B5EF4-FFF2-40B4-BE49-F238E27FC236}">
              <a16:creationId xmlns:a16="http://schemas.microsoft.com/office/drawing/2014/main" id="{056070D0-F569-4A7C-A18E-36E9E551A31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5" name="テキスト ボックス 694">
          <a:extLst>
            <a:ext uri="{FF2B5EF4-FFF2-40B4-BE49-F238E27FC236}">
              <a16:creationId xmlns:a16="http://schemas.microsoft.com/office/drawing/2014/main" id="{1832424C-D84C-45CC-93B8-6EF3E8C8B1A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6" name="直線コネクタ 695">
          <a:extLst>
            <a:ext uri="{FF2B5EF4-FFF2-40B4-BE49-F238E27FC236}">
              <a16:creationId xmlns:a16="http://schemas.microsoft.com/office/drawing/2014/main" id="{BE3B265E-71CC-4E74-BC47-58D632D18CA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7" name="テキスト ボックス 696">
          <a:extLst>
            <a:ext uri="{FF2B5EF4-FFF2-40B4-BE49-F238E27FC236}">
              <a16:creationId xmlns:a16="http://schemas.microsoft.com/office/drawing/2014/main" id="{03625AB9-9695-491E-A7D9-8A73C4E1C48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8" name="直線コネクタ 697">
          <a:extLst>
            <a:ext uri="{FF2B5EF4-FFF2-40B4-BE49-F238E27FC236}">
              <a16:creationId xmlns:a16="http://schemas.microsoft.com/office/drawing/2014/main" id="{CB08DB80-9863-499F-8E3A-1470BF90DD4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9" name="テキスト ボックス 698">
          <a:extLst>
            <a:ext uri="{FF2B5EF4-FFF2-40B4-BE49-F238E27FC236}">
              <a16:creationId xmlns:a16="http://schemas.microsoft.com/office/drawing/2014/main" id="{DB538FA3-FBEA-4CF8-9543-DE10C32B6FF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0" name="【公民館】&#10;一人当たり面積グラフ枠">
          <a:extLst>
            <a:ext uri="{FF2B5EF4-FFF2-40B4-BE49-F238E27FC236}">
              <a16:creationId xmlns:a16="http://schemas.microsoft.com/office/drawing/2014/main" id="{E152C0BC-838E-49F3-8E3F-D1C9E7C8E47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701" name="直線コネクタ 700">
          <a:extLst>
            <a:ext uri="{FF2B5EF4-FFF2-40B4-BE49-F238E27FC236}">
              <a16:creationId xmlns:a16="http://schemas.microsoft.com/office/drawing/2014/main" id="{F74C4590-9B69-47A8-A205-47AB396F7274}"/>
            </a:ext>
          </a:extLst>
        </xdr:cNvPr>
        <xdr:cNvCxnSpPr/>
      </xdr:nvCxnSpPr>
      <xdr:spPr>
        <a:xfrm flipV="1">
          <a:off x="22160864" y="172491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02" name="【公民館】&#10;一人当たり面積最小値テキスト">
          <a:extLst>
            <a:ext uri="{FF2B5EF4-FFF2-40B4-BE49-F238E27FC236}">
              <a16:creationId xmlns:a16="http://schemas.microsoft.com/office/drawing/2014/main" id="{03B778F4-1930-4163-9871-6FE212FAAB44}"/>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03" name="直線コネクタ 702">
          <a:extLst>
            <a:ext uri="{FF2B5EF4-FFF2-40B4-BE49-F238E27FC236}">
              <a16:creationId xmlns:a16="http://schemas.microsoft.com/office/drawing/2014/main" id="{8465E6DE-2A28-4CE1-8CBE-47F89C1F1713}"/>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704" name="【公民館】&#10;一人当たり面積最大値テキスト">
          <a:extLst>
            <a:ext uri="{FF2B5EF4-FFF2-40B4-BE49-F238E27FC236}">
              <a16:creationId xmlns:a16="http://schemas.microsoft.com/office/drawing/2014/main" id="{1129966C-119F-45ED-9733-E368041C8890}"/>
            </a:ext>
          </a:extLst>
        </xdr:cNvPr>
        <xdr:cNvSpPr txBox="1"/>
      </xdr:nvSpPr>
      <xdr:spPr>
        <a:xfrm>
          <a:off x="22199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705" name="直線コネクタ 704">
          <a:extLst>
            <a:ext uri="{FF2B5EF4-FFF2-40B4-BE49-F238E27FC236}">
              <a16:creationId xmlns:a16="http://schemas.microsoft.com/office/drawing/2014/main" id="{AD039EFC-BC00-4C63-A5B9-3591BAA4642E}"/>
            </a:ext>
          </a:extLst>
        </xdr:cNvPr>
        <xdr:cNvCxnSpPr/>
      </xdr:nvCxnSpPr>
      <xdr:spPr>
        <a:xfrm>
          <a:off x="22072600" y="17249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144797</xdr:rowOff>
    </xdr:from>
    <xdr:ext cx="469744" cy="259045"/>
    <xdr:sp macro="" textlink="">
      <xdr:nvSpPr>
        <xdr:cNvPr id="706" name="【公民館】&#10;一人当たり面積平均値テキスト">
          <a:extLst>
            <a:ext uri="{FF2B5EF4-FFF2-40B4-BE49-F238E27FC236}">
              <a16:creationId xmlns:a16="http://schemas.microsoft.com/office/drawing/2014/main" id="{256E6D98-9D97-4947-8D8A-C752FD4B9113}"/>
            </a:ext>
          </a:extLst>
        </xdr:cNvPr>
        <xdr:cNvSpPr txBox="1"/>
      </xdr:nvSpPr>
      <xdr:spPr>
        <a:xfrm>
          <a:off x="221996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707" name="フローチャート: 判断 706">
          <a:extLst>
            <a:ext uri="{FF2B5EF4-FFF2-40B4-BE49-F238E27FC236}">
              <a16:creationId xmlns:a16="http://schemas.microsoft.com/office/drawing/2014/main" id="{5DAB675B-A644-4AEE-B802-B50FFDD85616}"/>
            </a:ext>
          </a:extLst>
        </xdr:cNvPr>
        <xdr:cNvSpPr/>
      </xdr:nvSpPr>
      <xdr:spPr>
        <a:xfrm>
          <a:off x="221107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708" name="フローチャート: 判断 707">
          <a:extLst>
            <a:ext uri="{FF2B5EF4-FFF2-40B4-BE49-F238E27FC236}">
              <a16:creationId xmlns:a16="http://schemas.microsoft.com/office/drawing/2014/main" id="{58198DAC-3540-4E2C-8CF6-1B5E4937254A}"/>
            </a:ext>
          </a:extLst>
        </xdr:cNvPr>
        <xdr:cNvSpPr/>
      </xdr:nvSpPr>
      <xdr:spPr>
        <a:xfrm>
          <a:off x="212725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96520</xdr:rowOff>
    </xdr:from>
    <xdr:to>
      <xdr:col>107</xdr:col>
      <xdr:colOff>101600</xdr:colOff>
      <xdr:row>107</xdr:row>
      <xdr:rowOff>26670</xdr:rowOff>
    </xdr:to>
    <xdr:sp macro="" textlink="">
      <xdr:nvSpPr>
        <xdr:cNvPr id="709" name="フローチャート: 判断 708">
          <a:extLst>
            <a:ext uri="{FF2B5EF4-FFF2-40B4-BE49-F238E27FC236}">
              <a16:creationId xmlns:a16="http://schemas.microsoft.com/office/drawing/2014/main" id="{7D1E1F00-8FED-4EAB-841B-2AEEA739924F}"/>
            </a:ext>
          </a:extLst>
        </xdr:cNvPr>
        <xdr:cNvSpPr/>
      </xdr:nvSpPr>
      <xdr:spPr>
        <a:xfrm>
          <a:off x="20383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106680</xdr:rowOff>
    </xdr:from>
    <xdr:to>
      <xdr:col>102</xdr:col>
      <xdr:colOff>165100</xdr:colOff>
      <xdr:row>107</xdr:row>
      <xdr:rowOff>36830</xdr:rowOff>
    </xdr:to>
    <xdr:sp macro="" textlink="">
      <xdr:nvSpPr>
        <xdr:cNvPr id="710" name="フローチャート: 判断 709">
          <a:extLst>
            <a:ext uri="{FF2B5EF4-FFF2-40B4-BE49-F238E27FC236}">
              <a16:creationId xmlns:a16="http://schemas.microsoft.com/office/drawing/2014/main" id="{06C754C9-CAEC-49D9-B1B8-E2BAFFEC6779}"/>
            </a:ext>
          </a:extLst>
        </xdr:cNvPr>
        <xdr:cNvSpPr/>
      </xdr:nvSpPr>
      <xdr:spPr>
        <a:xfrm>
          <a:off x="19494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143511</xdr:rowOff>
    </xdr:from>
    <xdr:to>
      <xdr:col>98</xdr:col>
      <xdr:colOff>38100</xdr:colOff>
      <xdr:row>107</xdr:row>
      <xdr:rowOff>73661</xdr:rowOff>
    </xdr:to>
    <xdr:sp macro="" textlink="">
      <xdr:nvSpPr>
        <xdr:cNvPr id="711" name="フローチャート: 判断 710">
          <a:extLst>
            <a:ext uri="{FF2B5EF4-FFF2-40B4-BE49-F238E27FC236}">
              <a16:creationId xmlns:a16="http://schemas.microsoft.com/office/drawing/2014/main" id="{051A1E63-D9B7-4A58-9CDB-93B259010E8F}"/>
            </a:ext>
          </a:extLst>
        </xdr:cNvPr>
        <xdr:cNvSpPr/>
      </xdr:nvSpPr>
      <xdr:spPr>
        <a:xfrm>
          <a:off x="18605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0C22E503-CDC7-4ED7-9C04-09419EDFE05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E5342338-56FC-4CAE-B31A-075A61EEB13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548C5338-8777-4B9C-BCAE-B12C0C67D27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5FA77B09-FB1C-46F1-981A-626944540DB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25DDCC0D-92A2-4394-84E7-BCC0CF409C1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34289</xdr:rowOff>
    </xdr:from>
    <xdr:to>
      <xdr:col>116</xdr:col>
      <xdr:colOff>114300</xdr:colOff>
      <xdr:row>108</xdr:row>
      <xdr:rowOff>135889</xdr:rowOff>
    </xdr:to>
    <xdr:sp macro="" textlink="">
      <xdr:nvSpPr>
        <xdr:cNvPr id="717" name="楕円 716">
          <a:extLst>
            <a:ext uri="{FF2B5EF4-FFF2-40B4-BE49-F238E27FC236}">
              <a16:creationId xmlns:a16="http://schemas.microsoft.com/office/drawing/2014/main" id="{DFEF3C90-84A2-44AA-A525-9ED0A59976E6}"/>
            </a:ext>
          </a:extLst>
        </xdr:cNvPr>
        <xdr:cNvSpPr/>
      </xdr:nvSpPr>
      <xdr:spPr>
        <a:xfrm>
          <a:off x="22110700" y="1855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120666</xdr:rowOff>
    </xdr:from>
    <xdr:ext cx="469744" cy="259045"/>
    <xdr:sp macro="" textlink="">
      <xdr:nvSpPr>
        <xdr:cNvPr id="718" name="【公民館】&#10;一人当たり面積該当値テキスト">
          <a:extLst>
            <a:ext uri="{FF2B5EF4-FFF2-40B4-BE49-F238E27FC236}">
              <a16:creationId xmlns:a16="http://schemas.microsoft.com/office/drawing/2014/main" id="{C246F864-0B97-4552-A03A-192DCF885F37}"/>
            </a:ext>
          </a:extLst>
        </xdr:cNvPr>
        <xdr:cNvSpPr txBox="1"/>
      </xdr:nvSpPr>
      <xdr:spPr>
        <a:xfrm>
          <a:off x="22199600" y="1846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35561</xdr:rowOff>
    </xdr:from>
    <xdr:to>
      <xdr:col>112</xdr:col>
      <xdr:colOff>38100</xdr:colOff>
      <xdr:row>108</xdr:row>
      <xdr:rowOff>137161</xdr:rowOff>
    </xdr:to>
    <xdr:sp macro="" textlink="">
      <xdr:nvSpPr>
        <xdr:cNvPr id="719" name="楕円 718">
          <a:extLst>
            <a:ext uri="{FF2B5EF4-FFF2-40B4-BE49-F238E27FC236}">
              <a16:creationId xmlns:a16="http://schemas.microsoft.com/office/drawing/2014/main" id="{B844EA93-339A-4FBE-A4EA-4E491382167F}"/>
            </a:ext>
          </a:extLst>
        </xdr:cNvPr>
        <xdr:cNvSpPr/>
      </xdr:nvSpPr>
      <xdr:spPr>
        <a:xfrm>
          <a:off x="21272500" y="1855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85089</xdr:rowOff>
    </xdr:from>
    <xdr:to>
      <xdr:col>116</xdr:col>
      <xdr:colOff>63500</xdr:colOff>
      <xdr:row>108</xdr:row>
      <xdr:rowOff>86361</xdr:rowOff>
    </xdr:to>
    <xdr:cxnSp macro="">
      <xdr:nvCxnSpPr>
        <xdr:cNvPr id="720" name="直線コネクタ 719">
          <a:extLst>
            <a:ext uri="{FF2B5EF4-FFF2-40B4-BE49-F238E27FC236}">
              <a16:creationId xmlns:a16="http://schemas.microsoft.com/office/drawing/2014/main" id="{C7131326-D650-4A22-AD1A-8D35AA87F055}"/>
            </a:ext>
          </a:extLst>
        </xdr:cNvPr>
        <xdr:cNvCxnSpPr/>
      </xdr:nvCxnSpPr>
      <xdr:spPr>
        <a:xfrm flipV="1">
          <a:off x="21323300" y="18601689"/>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36830</xdr:rowOff>
    </xdr:from>
    <xdr:to>
      <xdr:col>107</xdr:col>
      <xdr:colOff>101600</xdr:colOff>
      <xdr:row>108</xdr:row>
      <xdr:rowOff>138430</xdr:rowOff>
    </xdr:to>
    <xdr:sp macro="" textlink="">
      <xdr:nvSpPr>
        <xdr:cNvPr id="721" name="楕円 720">
          <a:extLst>
            <a:ext uri="{FF2B5EF4-FFF2-40B4-BE49-F238E27FC236}">
              <a16:creationId xmlns:a16="http://schemas.microsoft.com/office/drawing/2014/main" id="{4AB947E2-31FE-4493-9A7B-136071D0BA37}"/>
            </a:ext>
          </a:extLst>
        </xdr:cNvPr>
        <xdr:cNvSpPr/>
      </xdr:nvSpPr>
      <xdr:spPr>
        <a:xfrm>
          <a:off x="20383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86361</xdr:rowOff>
    </xdr:from>
    <xdr:to>
      <xdr:col>111</xdr:col>
      <xdr:colOff>177800</xdr:colOff>
      <xdr:row>108</xdr:row>
      <xdr:rowOff>87630</xdr:rowOff>
    </xdr:to>
    <xdr:cxnSp macro="">
      <xdr:nvCxnSpPr>
        <xdr:cNvPr id="722" name="直線コネクタ 721">
          <a:extLst>
            <a:ext uri="{FF2B5EF4-FFF2-40B4-BE49-F238E27FC236}">
              <a16:creationId xmlns:a16="http://schemas.microsoft.com/office/drawing/2014/main" id="{DFBEEC15-901D-4D6D-A8D4-1010365F4ED5}"/>
            </a:ext>
          </a:extLst>
        </xdr:cNvPr>
        <xdr:cNvCxnSpPr/>
      </xdr:nvCxnSpPr>
      <xdr:spPr>
        <a:xfrm flipV="1">
          <a:off x="20434300" y="186029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38100</xdr:rowOff>
    </xdr:from>
    <xdr:to>
      <xdr:col>102</xdr:col>
      <xdr:colOff>165100</xdr:colOff>
      <xdr:row>108</xdr:row>
      <xdr:rowOff>139700</xdr:rowOff>
    </xdr:to>
    <xdr:sp macro="" textlink="">
      <xdr:nvSpPr>
        <xdr:cNvPr id="723" name="楕円 722">
          <a:extLst>
            <a:ext uri="{FF2B5EF4-FFF2-40B4-BE49-F238E27FC236}">
              <a16:creationId xmlns:a16="http://schemas.microsoft.com/office/drawing/2014/main" id="{0D02689D-C172-40A0-9587-0C059FCB55DA}"/>
            </a:ext>
          </a:extLst>
        </xdr:cNvPr>
        <xdr:cNvSpPr/>
      </xdr:nvSpPr>
      <xdr:spPr>
        <a:xfrm>
          <a:off x="19494500" y="185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87630</xdr:rowOff>
    </xdr:from>
    <xdr:to>
      <xdr:col>107</xdr:col>
      <xdr:colOff>50800</xdr:colOff>
      <xdr:row>108</xdr:row>
      <xdr:rowOff>88900</xdr:rowOff>
    </xdr:to>
    <xdr:cxnSp macro="">
      <xdr:nvCxnSpPr>
        <xdr:cNvPr id="724" name="直線コネクタ 723">
          <a:extLst>
            <a:ext uri="{FF2B5EF4-FFF2-40B4-BE49-F238E27FC236}">
              <a16:creationId xmlns:a16="http://schemas.microsoft.com/office/drawing/2014/main" id="{D8FAB480-5442-4DE3-8130-4720E3F75BC4}"/>
            </a:ext>
          </a:extLst>
        </xdr:cNvPr>
        <xdr:cNvCxnSpPr/>
      </xdr:nvCxnSpPr>
      <xdr:spPr>
        <a:xfrm flipV="1">
          <a:off x="19545300" y="186042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38100</xdr:rowOff>
    </xdr:from>
    <xdr:to>
      <xdr:col>98</xdr:col>
      <xdr:colOff>38100</xdr:colOff>
      <xdr:row>108</xdr:row>
      <xdr:rowOff>139700</xdr:rowOff>
    </xdr:to>
    <xdr:sp macro="" textlink="">
      <xdr:nvSpPr>
        <xdr:cNvPr id="725" name="楕円 724">
          <a:extLst>
            <a:ext uri="{FF2B5EF4-FFF2-40B4-BE49-F238E27FC236}">
              <a16:creationId xmlns:a16="http://schemas.microsoft.com/office/drawing/2014/main" id="{09ADCBC4-C35B-4CAC-BC8F-AB29E001B41C}"/>
            </a:ext>
          </a:extLst>
        </xdr:cNvPr>
        <xdr:cNvSpPr/>
      </xdr:nvSpPr>
      <xdr:spPr>
        <a:xfrm>
          <a:off x="18605500" y="185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88900</xdr:rowOff>
    </xdr:from>
    <xdr:to>
      <xdr:col>102</xdr:col>
      <xdr:colOff>114300</xdr:colOff>
      <xdr:row>108</xdr:row>
      <xdr:rowOff>88900</xdr:rowOff>
    </xdr:to>
    <xdr:cxnSp macro="">
      <xdr:nvCxnSpPr>
        <xdr:cNvPr id="726" name="直線コネクタ 725">
          <a:extLst>
            <a:ext uri="{FF2B5EF4-FFF2-40B4-BE49-F238E27FC236}">
              <a16:creationId xmlns:a16="http://schemas.microsoft.com/office/drawing/2014/main" id="{96E689FE-3BCE-4A08-B423-445CC5FF7130}"/>
            </a:ext>
          </a:extLst>
        </xdr:cNvPr>
        <xdr:cNvCxnSpPr/>
      </xdr:nvCxnSpPr>
      <xdr:spPr>
        <a:xfrm>
          <a:off x="18656300" y="1860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69866</xdr:rowOff>
    </xdr:from>
    <xdr:ext cx="469744" cy="259045"/>
    <xdr:sp macro="" textlink="">
      <xdr:nvSpPr>
        <xdr:cNvPr id="727" name="n_1aveValue【公民館】&#10;一人当たり面積">
          <a:extLst>
            <a:ext uri="{FF2B5EF4-FFF2-40B4-BE49-F238E27FC236}">
              <a16:creationId xmlns:a16="http://schemas.microsoft.com/office/drawing/2014/main" id="{C2956D96-3B91-4F3F-9C2B-5B5C07B5DAE0}"/>
            </a:ext>
          </a:extLst>
        </xdr:cNvPr>
        <xdr:cNvSpPr txBox="1"/>
      </xdr:nvSpPr>
      <xdr:spPr>
        <a:xfrm>
          <a:off x="21075727" y="1807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43197</xdr:rowOff>
    </xdr:from>
    <xdr:ext cx="469744" cy="259045"/>
    <xdr:sp macro="" textlink="">
      <xdr:nvSpPr>
        <xdr:cNvPr id="728" name="n_2aveValue【公民館】&#10;一人当たり面積">
          <a:extLst>
            <a:ext uri="{FF2B5EF4-FFF2-40B4-BE49-F238E27FC236}">
              <a16:creationId xmlns:a16="http://schemas.microsoft.com/office/drawing/2014/main" id="{1262B2A1-3C33-4B86-95D4-9A1C1C871E0B}"/>
            </a:ext>
          </a:extLst>
        </xdr:cNvPr>
        <xdr:cNvSpPr txBox="1"/>
      </xdr:nvSpPr>
      <xdr:spPr>
        <a:xfrm>
          <a:off x="20199427" y="1804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53357</xdr:rowOff>
    </xdr:from>
    <xdr:ext cx="469744" cy="259045"/>
    <xdr:sp macro="" textlink="">
      <xdr:nvSpPr>
        <xdr:cNvPr id="729" name="n_3aveValue【公民館】&#10;一人当たり面積">
          <a:extLst>
            <a:ext uri="{FF2B5EF4-FFF2-40B4-BE49-F238E27FC236}">
              <a16:creationId xmlns:a16="http://schemas.microsoft.com/office/drawing/2014/main" id="{18195D0E-0575-4678-814D-58D6E114FD7E}"/>
            </a:ext>
          </a:extLst>
        </xdr:cNvPr>
        <xdr:cNvSpPr txBox="1"/>
      </xdr:nvSpPr>
      <xdr:spPr>
        <a:xfrm>
          <a:off x="19310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90188</xdr:rowOff>
    </xdr:from>
    <xdr:ext cx="469744" cy="259045"/>
    <xdr:sp macro="" textlink="">
      <xdr:nvSpPr>
        <xdr:cNvPr id="730" name="n_4aveValue【公民館】&#10;一人当たり面積">
          <a:extLst>
            <a:ext uri="{FF2B5EF4-FFF2-40B4-BE49-F238E27FC236}">
              <a16:creationId xmlns:a16="http://schemas.microsoft.com/office/drawing/2014/main" id="{A65925B9-E1CB-4627-AE0A-6EF089DD791B}"/>
            </a:ext>
          </a:extLst>
        </xdr:cNvPr>
        <xdr:cNvSpPr txBox="1"/>
      </xdr:nvSpPr>
      <xdr:spPr>
        <a:xfrm>
          <a:off x="18421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128288</xdr:rowOff>
    </xdr:from>
    <xdr:ext cx="469744" cy="259045"/>
    <xdr:sp macro="" textlink="">
      <xdr:nvSpPr>
        <xdr:cNvPr id="731" name="n_1mainValue【公民館】&#10;一人当たり面積">
          <a:extLst>
            <a:ext uri="{FF2B5EF4-FFF2-40B4-BE49-F238E27FC236}">
              <a16:creationId xmlns:a16="http://schemas.microsoft.com/office/drawing/2014/main" id="{70EB4C68-8F4A-43C6-811D-B017E11D7783}"/>
            </a:ext>
          </a:extLst>
        </xdr:cNvPr>
        <xdr:cNvSpPr txBox="1"/>
      </xdr:nvSpPr>
      <xdr:spPr>
        <a:xfrm>
          <a:off x="21075727" y="1864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129557</xdr:rowOff>
    </xdr:from>
    <xdr:ext cx="469744" cy="259045"/>
    <xdr:sp macro="" textlink="">
      <xdr:nvSpPr>
        <xdr:cNvPr id="732" name="n_2mainValue【公民館】&#10;一人当たり面積">
          <a:extLst>
            <a:ext uri="{FF2B5EF4-FFF2-40B4-BE49-F238E27FC236}">
              <a16:creationId xmlns:a16="http://schemas.microsoft.com/office/drawing/2014/main" id="{8618B3D2-D918-4EF8-B8B9-7133D34B8456}"/>
            </a:ext>
          </a:extLst>
        </xdr:cNvPr>
        <xdr:cNvSpPr txBox="1"/>
      </xdr:nvSpPr>
      <xdr:spPr>
        <a:xfrm>
          <a:off x="201994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130827</xdr:rowOff>
    </xdr:from>
    <xdr:ext cx="469744" cy="259045"/>
    <xdr:sp macro="" textlink="">
      <xdr:nvSpPr>
        <xdr:cNvPr id="733" name="n_3mainValue【公民館】&#10;一人当たり面積">
          <a:extLst>
            <a:ext uri="{FF2B5EF4-FFF2-40B4-BE49-F238E27FC236}">
              <a16:creationId xmlns:a16="http://schemas.microsoft.com/office/drawing/2014/main" id="{F18BE0C0-1C61-4BAF-A60B-B2B421DE37C2}"/>
            </a:ext>
          </a:extLst>
        </xdr:cNvPr>
        <xdr:cNvSpPr txBox="1"/>
      </xdr:nvSpPr>
      <xdr:spPr>
        <a:xfrm>
          <a:off x="19310427" y="1864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130827</xdr:rowOff>
    </xdr:from>
    <xdr:ext cx="469744" cy="259045"/>
    <xdr:sp macro="" textlink="">
      <xdr:nvSpPr>
        <xdr:cNvPr id="734" name="n_4mainValue【公民館】&#10;一人当たり面積">
          <a:extLst>
            <a:ext uri="{FF2B5EF4-FFF2-40B4-BE49-F238E27FC236}">
              <a16:creationId xmlns:a16="http://schemas.microsoft.com/office/drawing/2014/main" id="{714F228F-C9D8-4284-AF6A-38197ACB3804}"/>
            </a:ext>
          </a:extLst>
        </xdr:cNvPr>
        <xdr:cNvSpPr txBox="1"/>
      </xdr:nvSpPr>
      <xdr:spPr>
        <a:xfrm>
          <a:off x="18421427" y="1864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5" name="正方形/長方形 734">
          <a:extLst>
            <a:ext uri="{FF2B5EF4-FFF2-40B4-BE49-F238E27FC236}">
              <a16:creationId xmlns:a16="http://schemas.microsoft.com/office/drawing/2014/main" id="{D7E45F9C-AB8D-4D86-8B26-2023C7EB72C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6" name="正方形/長方形 735">
          <a:extLst>
            <a:ext uri="{FF2B5EF4-FFF2-40B4-BE49-F238E27FC236}">
              <a16:creationId xmlns:a16="http://schemas.microsoft.com/office/drawing/2014/main" id="{1D168D73-043F-4F62-8C02-4D223A8ACD9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7" name="テキスト ボックス 736">
          <a:extLst>
            <a:ext uri="{FF2B5EF4-FFF2-40B4-BE49-F238E27FC236}">
              <a16:creationId xmlns:a16="http://schemas.microsoft.com/office/drawing/2014/main" id="{080E749F-EDB8-4B2B-B6CE-1AD81D39AE8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一人当たりの道路延長や橋梁・トンネルの一人当たりの有形固定資産額が高くなっている。他類似団体より道路や橋梁・トンネルが人口規模と比べて多く存在するためであり、道路橋梁等の老朽化の問題が大きくなると想定されている。道路橋梁等の個別施設計画に基づき、老朽化対策に取り組む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B4EB518-D145-4370-AD11-178F61A4025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BA3959C-CA06-4B13-B3D7-31C8AB6BA26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2B44BFF-E946-4446-8ADC-47CD1621D47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8B0E171-F886-417F-890B-F7EC4F6F949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4C6F37E-272D-40AC-835E-6E4513AC16D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4488AE1-63E2-4590-9505-AE556ACC520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1E85D9B-D09D-4D74-B59D-7E89874D8EC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40C21CC-C670-47B1-A797-E3B35D5533E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001250F-AB01-4794-87FF-A67CC8777DB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BCDD8A0-D122-4460-93FC-E3D9AC1CC1B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10,585
10,490
79.62
7,739,642
7,098,057
621,809
4,421,050
8,455,156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EBD8EDC-F79C-4866-B35C-5DFD5C4DC4D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17618FA-2E4A-4C84-9890-7679601252D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AC86FF2-22A1-4307-BF53-3C619C69184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60B24D5-4EDD-4594-97E7-38B31BD91FB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F96D43C-A74F-4683-B218-C9FD1D7329C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1D264FC-64B6-443B-BBE9-DD813AB0DF9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03F4D79-2015-4551-928A-22F83877B54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CD63905-F8B2-4695-9BC0-F2C149E41A4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E336578-A922-4058-9B10-F92B83C780C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2055EE5-00CA-4E7C-B4E4-825E4D52CBD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31F09DC-4218-4C36-97FA-D251600AC2D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F2DCA91-FE48-446D-BCCC-FBFEC396662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3EB37CF-76CF-4024-885F-C59A51A5D49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1981695-D2DE-489C-8680-921AC648D21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145AA2B-4318-4666-A67E-193ABC113E3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A7CFBA9-F4CC-405E-A2ED-A1626E9A23E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70DE156-112F-4C78-817B-DD149EB1743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D09D3D2-1A70-4844-A694-1EE40BBBA93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BC1D5C6-F463-47EA-ACF6-CF874396339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604284C-D9B7-432E-A270-475C724EA78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C451B74-0ABF-41BE-B94E-0D78CAE39F5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822DB47-B531-4CA4-8A9E-C82CAC1378A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3842648-765D-4D5E-AF47-E5030FB3CDE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DA381BD-20A6-47FB-8EF0-F02630D7FAD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21EB444-5B50-4859-A875-B5DD652A310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187689D-F128-4117-BCA2-B1A94406D59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9EE0A32-BB3A-4762-983C-421D30D3E1A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1FFFBB8-1B37-4C27-AF16-4338F625377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E5E80C8-2032-416D-BA15-B35333804CD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2001010-CA06-4F8D-8B5E-FAC4E6C4124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E7A0362-BFED-403E-A38A-9DCC747B0C9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98DA8D2-FA91-49F4-BDCE-6C0A1800EA3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A739BFC-7F24-4C02-BB9D-ED211D2C95A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879882E-47EE-49E4-958E-51301F6B814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7F4EB58-063E-4350-A9C7-1E0F67F1CC4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D2F4411-31E1-480C-8D74-EF4637A4448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3A3451A-C55D-47D0-8C06-9998EDD675A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DDAFC7A-3DD4-446C-899C-6FAEA984D68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0A2A3CD-F9CE-4551-AEA3-AA0C9D2DC42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73DCB86-AEF0-4F88-BFE5-F533E5332E5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58AF648-AF6A-4E98-AA40-468F42D5365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2E7622C-8EEA-4BA5-8B3E-0C2BC3F6736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EA6790F-EEBE-4552-B775-31AE87CD316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646C288-4912-4971-ABE9-C7A289917D0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D6A3D57-5957-4F4F-9203-D1D910EF499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3BE8E6C9-377C-4F86-9F52-04B3029D56C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53340</xdr:rowOff>
    </xdr:to>
    <xdr:cxnSp macro="">
      <xdr:nvCxnSpPr>
        <xdr:cNvPr id="58" name="直線コネクタ 57">
          <a:extLst>
            <a:ext uri="{FF2B5EF4-FFF2-40B4-BE49-F238E27FC236}">
              <a16:creationId xmlns:a16="http://schemas.microsoft.com/office/drawing/2014/main" id="{B4986941-6623-49A5-81ED-ED12EB20D080}"/>
            </a:ext>
          </a:extLst>
        </xdr:cNvPr>
        <xdr:cNvCxnSpPr/>
      </xdr:nvCxnSpPr>
      <xdr:spPr>
        <a:xfrm flipV="1">
          <a:off x="4634865" y="56769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57167</xdr:rowOff>
    </xdr:from>
    <xdr:ext cx="405111" cy="259045"/>
    <xdr:sp macro="" textlink="">
      <xdr:nvSpPr>
        <xdr:cNvPr id="59" name="【図書館】&#10;有形固定資産減価償却率最小値テキスト">
          <a:extLst>
            <a:ext uri="{FF2B5EF4-FFF2-40B4-BE49-F238E27FC236}">
              <a16:creationId xmlns:a16="http://schemas.microsoft.com/office/drawing/2014/main" id="{2298A0B4-02BD-40E7-99F6-8A1D02D0B9B4}"/>
            </a:ext>
          </a:extLst>
        </xdr:cNvPr>
        <xdr:cNvSpPr txBox="1"/>
      </xdr:nvSpPr>
      <xdr:spPr>
        <a:xfrm>
          <a:off x="4673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60" name="直線コネクタ 59">
          <a:extLst>
            <a:ext uri="{FF2B5EF4-FFF2-40B4-BE49-F238E27FC236}">
              <a16:creationId xmlns:a16="http://schemas.microsoft.com/office/drawing/2014/main" id="{1866FB03-26B6-4354-A9B9-72F90085156A}"/>
            </a:ext>
          </a:extLst>
        </xdr:cNvPr>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6A597F15-3926-416C-BBAC-E5AA268BBC81}"/>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950D57C1-DD22-4DFC-84F1-ED72E8F0F32B}"/>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158949</xdr:rowOff>
    </xdr:from>
    <xdr:ext cx="405111" cy="259045"/>
    <xdr:sp macro="" textlink="">
      <xdr:nvSpPr>
        <xdr:cNvPr id="63" name="【図書館】&#10;有形固定資産減価償却率平均値テキスト">
          <a:extLst>
            <a:ext uri="{FF2B5EF4-FFF2-40B4-BE49-F238E27FC236}">
              <a16:creationId xmlns:a16="http://schemas.microsoft.com/office/drawing/2014/main" id="{BB1FBEFA-E5F6-4F53-9023-742DEAB8D1CA}"/>
            </a:ext>
          </a:extLst>
        </xdr:cNvPr>
        <xdr:cNvSpPr txBox="1"/>
      </xdr:nvSpPr>
      <xdr:spPr>
        <a:xfrm>
          <a:off x="4673600" y="6331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a16="http://schemas.microsoft.com/office/drawing/2014/main" id="{70687D94-1BCB-4012-99D3-3543E9DD719F}"/>
            </a:ext>
          </a:extLst>
        </xdr:cNvPr>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a:extLst>
            <a:ext uri="{FF2B5EF4-FFF2-40B4-BE49-F238E27FC236}">
              <a16:creationId xmlns:a16="http://schemas.microsoft.com/office/drawing/2014/main" id="{38D626B0-1421-4C34-A1E5-5A17C854F4AF}"/>
            </a:ext>
          </a:extLst>
        </xdr:cNvPr>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6" name="フローチャート: 判断 65">
          <a:extLst>
            <a:ext uri="{FF2B5EF4-FFF2-40B4-BE49-F238E27FC236}">
              <a16:creationId xmlns:a16="http://schemas.microsoft.com/office/drawing/2014/main" id="{F8AD1892-1B65-4067-92FF-A2C38A7E3E7D}"/>
            </a:ext>
          </a:extLst>
        </xdr:cNvPr>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2540</xdr:rowOff>
    </xdr:from>
    <xdr:to>
      <xdr:col>10</xdr:col>
      <xdr:colOff>165100</xdr:colOff>
      <xdr:row>37</xdr:row>
      <xdr:rowOff>104140</xdr:rowOff>
    </xdr:to>
    <xdr:sp macro="" textlink="">
      <xdr:nvSpPr>
        <xdr:cNvPr id="67" name="フローチャート: 判断 66">
          <a:extLst>
            <a:ext uri="{FF2B5EF4-FFF2-40B4-BE49-F238E27FC236}">
              <a16:creationId xmlns:a16="http://schemas.microsoft.com/office/drawing/2014/main" id="{266D12CC-9251-4548-94AE-9E9CB80C67CE}"/>
            </a:ext>
          </a:extLst>
        </xdr:cNvPr>
        <xdr:cNvSpPr/>
      </xdr:nvSpPr>
      <xdr:spPr>
        <a:xfrm>
          <a:off x="1968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142966</xdr:rowOff>
    </xdr:from>
    <xdr:to>
      <xdr:col>6</xdr:col>
      <xdr:colOff>38100</xdr:colOff>
      <xdr:row>37</xdr:row>
      <xdr:rowOff>73116</xdr:rowOff>
    </xdr:to>
    <xdr:sp macro="" textlink="">
      <xdr:nvSpPr>
        <xdr:cNvPr id="68" name="フローチャート: 判断 67">
          <a:extLst>
            <a:ext uri="{FF2B5EF4-FFF2-40B4-BE49-F238E27FC236}">
              <a16:creationId xmlns:a16="http://schemas.microsoft.com/office/drawing/2014/main" id="{7ED120E9-422D-49AE-9AFF-82A8880722B8}"/>
            </a:ext>
          </a:extLst>
        </xdr:cNvPr>
        <xdr:cNvSpPr/>
      </xdr:nvSpPr>
      <xdr:spPr>
        <a:xfrm>
          <a:off x="1079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D07A7B3-95C8-44BF-9F92-6C0E0A106B0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ACCE13A-0F35-44A2-9D53-37AE0582BE3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53F7254-3BC6-4960-8FE9-A2DF877A50A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BE3D1B2-3C9D-4456-BFA2-2B508BD5048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EF399A3-4624-4BFF-8BF8-6D0F58C255C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67854</xdr:rowOff>
    </xdr:from>
    <xdr:to>
      <xdr:col>24</xdr:col>
      <xdr:colOff>114300</xdr:colOff>
      <xdr:row>36</xdr:row>
      <xdr:rowOff>169454</xdr:rowOff>
    </xdr:to>
    <xdr:sp macro="" textlink="">
      <xdr:nvSpPr>
        <xdr:cNvPr id="74" name="楕円 73">
          <a:extLst>
            <a:ext uri="{FF2B5EF4-FFF2-40B4-BE49-F238E27FC236}">
              <a16:creationId xmlns:a16="http://schemas.microsoft.com/office/drawing/2014/main" id="{04C15ABC-26E7-46A1-9317-942047AA557F}"/>
            </a:ext>
          </a:extLst>
        </xdr:cNvPr>
        <xdr:cNvSpPr/>
      </xdr:nvSpPr>
      <xdr:spPr>
        <a:xfrm>
          <a:off x="4584700" y="62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90731</xdr:rowOff>
    </xdr:from>
    <xdr:ext cx="405111" cy="259045"/>
    <xdr:sp macro="" textlink="">
      <xdr:nvSpPr>
        <xdr:cNvPr id="75" name="【図書館】&#10;有形固定資産減価償却率該当値テキスト">
          <a:extLst>
            <a:ext uri="{FF2B5EF4-FFF2-40B4-BE49-F238E27FC236}">
              <a16:creationId xmlns:a16="http://schemas.microsoft.com/office/drawing/2014/main" id="{25D5677A-D43C-410B-B7FE-C48860E2130D}"/>
            </a:ext>
          </a:extLst>
        </xdr:cNvPr>
        <xdr:cNvSpPr txBox="1"/>
      </xdr:nvSpPr>
      <xdr:spPr>
        <a:xfrm>
          <a:off x="4673600" y="609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22134</xdr:rowOff>
    </xdr:from>
    <xdr:to>
      <xdr:col>20</xdr:col>
      <xdr:colOff>38100</xdr:colOff>
      <xdr:row>36</xdr:row>
      <xdr:rowOff>123734</xdr:rowOff>
    </xdr:to>
    <xdr:sp macro="" textlink="">
      <xdr:nvSpPr>
        <xdr:cNvPr id="76" name="楕円 75">
          <a:extLst>
            <a:ext uri="{FF2B5EF4-FFF2-40B4-BE49-F238E27FC236}">
              <a16:creationId xmlns:a16="http://schemas.microsoft.com/office/drawing/2014/main" id="{85DE60D5-D167-4B1D-93E4-043C2CE0BDBB}"/>
            </a:ext>
          </a:extLst>
        </xdr:cNvPr>
        <xdr:cNvSpPr/>
      </xdr:nvSpPr>
      <xdr:spPr>
        <a:xfrm>
          <a:off x="37465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72934</xdr:rowOff>
    </xdr:from>
    <xdr:to>
      <xdr:col>24</xdr:col>
      <xdr:colOff>63500</xdr:colOff>
      <xdr:row>36</xdr:row>
      <xdr:rowOff>118654</xdr:rowOff>
    </xdr:to>
    <xdr:cxnSp macro="">
      <xdr:nvCxnSpPr>
        <xdr:cNvPr id="77" name="直線コネクタ 76">
          <a:extLst>
            <a:ext uri="{FF2B5EF4-FFF2-40B4-BE49-F238E27FC236}">
              <a16:creationId xmlns:a16="http://schemas.microsoft.com/office/drawing/2014/main" id="{60F8150B-4B00-4888-89EC-DC37F0BA074F}"/>
            </a:ext>
          </a:extLst>
        </xdr:cNvPr>
        <xdr:cNvCxnSpPr/>
      </xdr:nvCxnSpPr>
      <xdr:spPr>
        <a:xfrm>
          <a:off x="3797300" y="624513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113574</xdr:rowOff>
    </xdr:from>
    <xdr:to>
      <xdr:col>15</xdr:col>
      <xdr:colOff>101600</xdr:colOff>
      <xdr:row>40</xdr:row>
      <xdr:rowOff>43724</xdr:rowOff>
    </xdr:to>
    <xdr:sp macro="" textlink="">
      <xdr:nvSpPr>
        <xdr:cNvPr id="78" name="楕円 77">
          <a:extLst>
            <a:ext uri="{FF2B5EF4-FFF2-40B4-BE49-F238E27FC236}">
              <a16:creationId xmlns:a16="http://schemas.microsoft.com/office/drawing/2014/main" id="{E0E47516-FB61-4128-98F5-4784871F5ED7}"/>
            </a:ext>
          </a:extLst>
        </xdr:cNvPr>
        <xdr:cNvSpPr/>
      </xdr:nvSpPr>
      <xdr:spPr>
        <a:xfrm>
          <a:off x="2857500" y="68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72934</xdr:rowOff>
    </xdr:from>
    <xdr:to>
      <xdr:col>19</xdr:col>
      <xdr:colOff>177800</xdr:colOff>
      <xdr:row>39</xdr:row>
      <xdr:rowOff>164374</xdr:rowOff>
    </xdr:to>
    <xdr:cxnSp macro="">
      <xdr:nvCxnSpPr>
        <xdr:cNvPr id="79" name="直線コネクタ 78">
          <a:extLst>
            <a:ext uri="{FF2B5EF4-FFF2-40B4-BE49-F238E27FC236}">
              <a16:creationId xmlns:a16="http://schemas.microsoft.com/office/drawing/2014/main" id="{3D25B07F-12BA-4CBA-BBD9-6DCA3AF6CEE4}"/>
            </a:ext>
          </a:extLst>
        </xdr:cNvPr>
        <xdr:cNvCxnSpPr/>
      </xdr:nvCxnSpPr>
      <xdr:spPr>
        <a:xfrm flipV="1">
          <a:off x="2908300" y="6245134"/>
          <a:ext cx="889000" cy="60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69487</xdr:rowOff>
    </xdr:from>
    <xdr:to>
      <xdr:col>10</xdr:col>
      <xdr:colOff>165100</xdr:colOff>
      <xdr:row>39</xdr:row>
      <xdr:rowOff>171087</xdr:rowOff>
    </xdr:to>
    <xdr:sp macro="" textlink="">
      <xdr:nvSpPr>
        <xdr:cNvPr id="80" name="楕円 79">
          <a:extLst>
            <a:ext uri="{FF2B5EF4-FFF2-40B4-BE49-F238E27FC236}">
              <a16:creationId xmlns:a16="http://schemas.microsoft.com/office/drawing/2014/main" id="{D76CF6E0-93DA-437B-8AFC-70D06EEE11AB}"/>
            </a:ext>
          </a:extLst>
        </xdr:cNvPr>
        <xdr:cNvSpPr/>
      </xdr:nvSpPr>
      <xdr:spPr>
        <a:xfrm>
          <a:off x="1968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120287</xdr:rowOff>
    </xdr:from>
    <xdr:to>
      <xdr:col>15</xdr:col>
      <xdr:colOff>50800</xdr:colOff>
      <xdr:row>39</xdr:row>
      <xdr:rowOff>164374</xdr:rowOff>
    </xdr:to>
    <xdr:cxnSp macro="">
      <xdr:nvCxnSpPr>
        <xdr:cNvPr id="81" name="直線コネクタ 80">
          <a:extLst>
            <a:ext uri="{FF2B5EF4-FFF2-40B4-BE49-F238E27FC236}">
              <a16:creationId xmlns:a16="http://schemas.microsoft.com/office/drawing/2014/main" id="{DEF41D75-0F4F-4910-B416-13AB0B4A2E90}"/>
            </a:ext>
          </a:extLst>
        </xdr:cNvPr>
        <xdr:cNvCxnSpPr/>
      </xdr:nvCxnSpPr>
      <xdr:spPr>
        <a:xfrm>
          <a:off x="2019300" y="680683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25400</xdr:rowOff>
    </xdr:from>
    <xdr:to>
      <xdr:col>6</xdr:col>
      <xdr:colOff>38100</xdr:colOff>
      <xdr:row>39</xdr:row>
      <xdr:rowOff>127000</xdr:rowOff>
    </xdr:to>
    <xdr:sp macro="" textlink="">
      <xdr:nvSpPr>
        <xdr:cNvPr id="82" name="楕円 81">
          <a:extLst>
            <a:ext uri="{FF2B5EF4-FFF2-40B4-BE49-F238E27FC236}">
              <a16:creationId xmlns:a16="http://schemas.microsoft.com/office/drawing/2014/main" id="{13BE07EC-050E-43CC-B926-0FB0999DE663}"/>
            </a:ext>
          </a:extLst>
        </xdr:cNvPr>
        <xdr:cNvSpPr/>
      </xdr:nvSpPr>
      <xdr:spPr>
        <a:xfrm>
          <a:off x="1079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76200</xdr:rowOff>
    </xdr:from>
    <xdr:to>
      <xdr:col>10</xdr:col>
      <xdr:colOff>114300</xdr:colOff>
      <xdr:row>39</xdr:row>
      <xdr:rowOff>120287</xdr:rowOff>
    </xdr:to>
    <xdr:cxnSp macro="">
      <xdr:nvCxnSpPr>
        <xdr:cNvPr id="83" name="直線コネクタ 82">
          <a:extLst>
            <a:ext uri="{FF2B5EF4-FFF2-40B4-BE49-F238E27FC236}">
              <a16:creationId xmlns:a16="http://schemas.microsoft.com/office/drawing/2014/main" id="{6186C6DA-6EDE-462E-9A38-B807C198735B}"/>
            </a:ext>
          </a:extLst>
        </xdr:cNvPr>
        <xdr:cNvCxnSpPr/>
      </xdr:nvCxnSpPr>
      <xdr:spPr>
        <a:xfrm>
          <a:off x="1130300" y="676275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100166</xdr:rowOff>
    </xdr:from>
    <xdr:ext cx="405111" cy="259045"/>
    <xdr:sp macro="" textlink="">
      <xdr:nvSpPr>
        <xdr:cNvPr id="84" name="n_1aveValue【図書館】&#10;有形固定資産減価償却率">
          <a:extLst>
            <a:ext uri="{FF2B5EF4-FFF2-40B4-BE49-F238E27FC236}">
              <a16:creationId xmlns:a16="http://schemas.microsoft.com/office/drawing/2014/main" id="{8F7D9251-0727-401B-8856-738B3482099D}"/>
            </a:ext>
          </a:extLst>
        </xdr:cNvPr>
        <xdr:cNvSpPr txBox="1"/>
      </xdr:nvSpPr>
      <xdr:spPr>
        <a:xfrm>
          <a:off x="3582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5" name="n_2aveValue【図書館】&#10;有形固定資産減価償却率">
          <a:extLst>
            <a:ext uri="{FF2B5EF4-FFF2-40B4-BE49-F238E27FC236}">
              <a16:creationId xmlns:a16="http://schemas.microsoft.com/office/drawing/2014/main" id="{001492B7-248F-446A-929B-E77147E6894E}"/>
            </a:ext>
          </a:extLst>
        </xdr:cNvPr>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120667</xdr:rowOff>
    </xdr:from>
    <xdr:ext cx="405111" cy="259045"/>
    <xdr:sp macro="" textlink="">
      <xdr:nvSpPr>
        <xdr:cNvPr id="86" name="n_3aveValue【図書館】&#10;有形固定資産減価償却率">
          <a:extLst>
            <a:ext uri="{FF2B5EF4-FFF2-40B4-BE49-F238E27FC236}">
              <a16:creationId xmlns:a16="http://schemas.microsoft.com/office/drawing/2014/main" id="{A3155D66-8E5F-4239-A5C3-26F4D41200BC}"/>
            </a:ext>
          </a:extLst>
        </xdr:cNvPr>
        <xdr:cNvSpPr txBox="1"/>
      </xdr:nvSpPr>
      <xdr:spPr>
        <a:xfrm>
          <a:off x="1816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89643</xdr:rowOff>
    </xdr:from>
    <xdr:ext cx="405111" cy="259045"/>
    <xdr:sp macro="" textlink="">
      <xdr:nvSpPr>
        <xdr:cNvPr id="87" name="n_4aveValue【図書館】&#10;有形固定資産減価償却率">
          <a:extLst>
            <a:ext uri="{FF2B5EF4-FFF2-40B4-BE49-F238E27FC236}">
              <a16:creationId xmlns:a16="http://schemas.microsoft.com/office/drawing/2014/main" id="{82790240-291D-4E4F-B97B-65143F54BF5B}"/>
            </a:ext>
          </a:extLst>
        </xdr:cNvPr>
        <xdr:cNvSpPr txBox="1"/>
      </xdr:nvSpPr>
      <xdr:spPr>
        <a:xfrm>
          <a:off x="927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140261</xdr:rowOff>
    </xdr:from>
    <xdr:ext cx="405111" cy="259045"/>
    <xdr:sp macro="" textlink="">
      <xdr:nvSpPr>
        <xdr:cNvPr id="88" name="n_1mainValue【図書館】&#10;有形固定資産減価償却率">
          <a:extLst>
            <a:ext uri="{FF2B5EF4-FFF2-40B4-BE49-F238E27FC236}">
              <a16:creationId xmlns:a16="http://schemas.microsoft.com/office/drawing/2014/main" id="{9F6376D2-5960-4BB9-A92B-CC1AB3DDE143}"/>
            </a:ext>
          </a:extLst>
        </xdr:cNvPr>
        <xdr:cNvSpPr txBox="1"/>
      </xdr:nvSpPr>
      <xdr:spPr>
        <a:xfrm>
          <a:off x="35820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34851</xdr:rowOff>
    </xdr:from>
    <xdr:ext cx="405111" cy="259045"/>
    <xdr:sp macro="" textlink="">
      <xdr:nvSpPr>
        <xdr:cNvPr id="89" name="n_2mainValue【図書館】&#10;有形固定資産減価償却率">
          <a:extLst>
            <a:ext uri="{FF2B5EF4-FFF2-40B4-BE49-F238E27FC236}">
              <a16:creationId xmlns:a16="http://schemas.microsoft.com/office/drawing/2014/main" id="{CFFE18C1-7EFD-4518-866F-7A77FA975102}"/>
            </a:ext>
          </a:extLst>
        </xdr:cNvPr>
        <xdr:cNvSpPr txBox="1"/>
      </xdr:nvSpPr>
      <xdr:spPr>
        <a:xfrm>
          <a:off x="2705744" y="689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162214</xdr:rowOff>
    </xdr:from>
    <xdr:ext cx="405111" cy="259045"/>
    <xdr:sp macro="" textlink="">
      <xdr:nvSpPr>
        <xdr:cNvPr id="90" name="n_3mainValue【図書館】&#10;有形固定資産減価償却率">
          <a:extLst>
            <a:ext uri="{FF2B5EF4-FFF2-40B4-BE49-F238E27FC236}">
              <a16:creationId xmlns:a16="http://schemas.microsoft.com/office/drawing/2014/main" id="{1B42BCE1-521E-4C7E-A760-81856B84598A}"/>
            </a:ext>
          </a:extLst>
        </xdr:cNvPr>
        <xdr:cNvSpPr txBox="1"/>
      </xdr:nvSpPr>
      <xdr:spPr>
        <a:xfrm>
          <a:off x="1816744"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118127</xdr:rowOff>
    </xdr:from>
    <xdr:ext cx="405111" cy="259045"/>
    <xdr:sp macro="" textlink="">
      <xdr:nvSpPr>
        <xdr:cNvPr id="91" name="n_4mainValue【図書館】&#10;有形固定資産減価償却率">
          <a:extLst>
            <a:ext uri="{FF2B5EF4-FFF2-40B4-BE49-F238E27FC236}">
              <a16:creationId xmlns:a16="http://schemas.microsoft.com/office/drawing/2014/main" id="{88DFA497-A022-446F-9A2E-7CD0EB651D6C}"/>
            </a:ext>
          </a:extLst>
        </xdr:cNvPr>
        <xdr:cNvSpPr txBox="1"/>
      </xdr:nvSpPr>
      <xdr:spPr>
        <a:xfrm>
          <a:off x="927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E28AEDB-BABC-44E7-8AFD-10222CA4F96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C6D9A11-B061-412A-B487-2CC3FCD12DF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2E66A49-283C-4313-B750-3BB8B4CD6DD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DAC4041-A1F4-446C-8B1A-3452886752F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10E82643-A409-4603-BE15-AFEB875807D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78E6D8D-0A5B-4D8C-970B-8E1F92F1D52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4F881607-A3BB-4284-B937-7571EEA2343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056E2F6-0855-4858-B551-D1A99DEBB3C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70DE09F-30B4-4C7A-A28B-92E968893F0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8614FD12-7AB4-4E2C-A460-DB34F9FD415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D7189E02-E76B-455C-AB4E-C6911DE73E0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77F15F77-0E06-49AA-A471-D0C0D03B515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58A73902-5EEF-4C4C-9850-096900CA5AB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3D933CC7-AE57-47BF-8C11-B3C2438EFB36}"/>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2D53F3FF-4015-46DB-9FE3-90F1C045C6E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99A56A11-94A3-402D-8BBA-3E310D2FCEA3}"/>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676C68EF-2C0A-4A5C-8E6B-31321A22A53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60440044-B1C9-492F-B8F2-B3E7722E9B4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124A5865-C401-46B1-A685-D101F1EC4C9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11D4B338-5C5B-44BD-803A-DCC5005236EA}"/>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F286169E-CA80-4A75-954B-DD31A893B6C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2D3F3026-771D-455B-BD6C-2865A02475A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502D80D2-4575-4F16-92C2-E6A55B1B55C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id="{D6099364-AB4D-4FAF-80E3-E340054EE8CC}"/>
            </a:ext>
          </a:extLst>
        </xdr:cNvPr>
        <xdr:cNvCxnSpPr/>
      </xdr:nvCxnSpPr>
      <xdr:spPr>
        <a:xfrm flipV="1">
          <a:off x="10476865" y="56388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a16="http://schemas.microsoft.com/office/drawing/2014/main" id="{E2661C7D-05EE-4C6C-AE83-09603D22CE15}"/>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id="{88B45296-D2FB-457B-8BE0-6AFB130479D2}"/>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18" name="【図書館】&#10;一人当たり面積最大値テキスト">
          <a:extLst>
            <a:ext uri="{FF2B5EF4-FFF2-40B4-BE49-F238E27FC236}">
              <a16:creationId xmlns:a16="http://schemas.microsoft.com/office/drawing/2014/main" id="{FF9D2469-A610-46AD-9E3E-A872F2AB8AD5}"/>
            </a:ext>
          </a:extLst>
        </xdr:cNvPr>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9" name="直線コネクタ 118">
          <a:extLst>
            <a:ext uri="{FF2B5EF4-FFF2-40B4-BE49-F238E27FC236}">
              <a16:creationId xmlns:a16="http://schemas.microsoft.com/office/drawing/2014/main" id="{72F084D1-ADD1-409B-BAF7-192DD5DF963E}"/>
            </a:ext>
          </a:extLst>
        </xdr:cNvPr>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102887</xdr:rowOff>
    </xdr:from>
    <xdr:ext cx="469744" cy="259045"/>
    <xdr:sp macro="" textlink="">
      <xdr:nvSpPr>
        <xdr:cNvPr id="120" name="【図書館】&#10;一人当たり面積平均値テキスト">
          <a:extLst>
            <a:ext uri="{FF2B5EF4-FFF2-40B4-BE49-F238E27FC236}">
              <a16:creationId xmlns:a16="http://schemas.microsoft.com/office/drawing/2014/main" id="{215A2E39-108E-49FA-A8FE-C0D7F1D7F4BD}"/>
            </a:ext>
          </a:extLst>
        </xdr:cNvPr>
        <xdr:cNvSpPr txBox="1"/>
      </xdr:nvSpPr>
      <xdr:spPr>
        <a:xfrm>
          <a:off x="10515600" y="678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21" name="フローチャート: 判断 120">
          <a:extLst>
            <a:ext uri="{FF2B5EF4-FFF2-40B4-BE49-F238E27FC236}">
              <a16:creationId xmlns:a16="http://schemas.microsoft.com/office/drawing/2014/main" id="{CF3D598F-5A48-4740-9356-3E91BEBEDF6E}"/>
            </a:ext>
          </a:extLst>
        </xdr:cNvPr>
        <xdr:cNvSpPr/>
      </xdr:nvSpPr>
      <xdr:spPr>
        <a:xfrm>
          <a:off x="10426700" y="681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154940</xdr:rowOff>
    </xdr:from>
    <xdr:to>
      <xdr:col>50</xdr:col>
      <xdr:colOff>165100</xdr:colOff>
      <xdr:row>40</xdr:row>
      <xdr:rowOff>85090</xdr:rowOff>
    </xdr:to>
    <xdr:sp macro="" textlink="">
      <xdr:nvSpPr>
        <xdr:cNvPr id="122" name="フローチャート: 判断 121">
          <a:extLst>
            <a:ext uri="{FF2B5EF4-FFF2-40B4-BE49-F238E27FC236}">
              <a16:creationId xmlns:a16="http://schemas.microsoft.com/office/drawing/2014/main" id="{6C2C8E2A-C3D4-40D0-888C-A0B13B6CB80B}"/>
            </a:ext>
          </a:extLst>
        </xdr:cNvPr>
        <xdr:cNvSpPr/>
      </xdr:nvSpPr>
      <xdr:spPr>
        <a:xfrm>
          <a:off x="9588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a:extLst>
            <a:ext uri="{FF2B5EF4-FFF2-40B4-BE49-F238E27FC236}">
              <a16:creationId xmlns:a16="http://schemas.microsoft.com/office/drawing/2014/main" id="{1F6A5155-8093-4F01-9AF2-0A23B80D979A}"/>
            </a:ext>
          </a:extLst>
        </xdr:cNvPr>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139700</xdr:rowOff>
    </xdr:from>
    <xdr:to>
      <xdr:col>41</xdr:col>
      <xdr:colOff>101600</xdr:colOff>
      <xdr:row>40</xdr:row>
      <xdr:rowOff>69850</xdr:rowOff>
    </xdr:to>
    <xdr:sp macro="" textlink="">
      <xdr:nvSpPr>
        <xdr:cNvPr id="124" name="フローチャート: 判断 123">
          <a:extLst>
            <a:ext uri="{FF2B5EF4-FFF2-40B4-BE49-F238E27FC236}">
              <a16:creationId xmlns:a16="http://schemas.microsoft.com/office/drawing/2014/main" id="{41AE5508-C200-4F23-9459-A18A17990A2A}"/>
            </a:ext>
          </a:extLst>
        </xdr:cNvPr>
        <xdr:cNvSpPr/>
      </xdr:nvSpPr>
      <xdr:spPr>
        <a:xfrm>
          <a:off x="7810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25" name="フローチャート: 判断 124">
          <a:extLst>
            <a:ext uri="{FF2B5EF4-FFF2-40B4-BE49-F238E27FC236}">
              <a16:creationId xmlns:a16="http://schemas.microsoft.com/office/drawing/2014/main" id="{2954E71A-56C0-4BD2-AB54-B5DB36023382}"/>
            </a:ext>
          </a:extLst>
        </xdr:cNvPr>
        <xdr:cNvSpPr/>
      </xdr:nvSpPr>
      <xdr:spPr>
        <a:xfrm>
          <a:off x="6921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0EE1AFD-CA07-4211-B596-2613381425B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66EC901-14D2-4D0A-AE2F-A146B8A8A72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A929E8B-AE81-49FF-9AF9-6ED060957B3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CB20A80-D017-41B1-827D-26B00D11D00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32F50077-1127-4FE5-8162-36A0F36DC50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36830</xdr:rowOff>
    </xdr:from>
    <xdr:to>
      <xdr:col>55</xdr:col>
      <xdr:colOff>50800</xdr:colOff>
      <xdr:row>39</xdr:row>
      <xdr:rowOff>138430</xdr:rowOff>
    </xdr:to>
    <xdr:sp macro="" textlink="">
      <xdr:nvSpPr>
        <xdr:cNvPr id="131" name="楕円 130">
          <a:extLst>
            <a:ext uri="{FF2B5EF4-FFF2-40B4-BE49-F238E27FC236}">
              <a16:creationId xmlns:a16="http://schemas.microsoft.com/office/drawing/2014/main" id="{128808AE-D844-437A-9642-B5AB92AE26CC}"/>
            </a:ext>
          </a:extLst>
        </xdr:cNvPr>
        <xdr:cNvSpPr/>
      </xdr:nvSpPr>
      <xdr:spPr>
        <a:xfrm>
          <a:off x="10426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59707</xdr:rowOff>
    </xdr:from>
    <xdr:ext cx="469744" cy="259045"/>
    <xdr:sp macro="" textlink="">
      <xdr:nvSpPr>
        <xdr:cNvPr id="132" name="【図書館】&#10;一人当たり面積該当値テキスト">
          <a:extLst>
            <a:ext uri="{FF2B5EF4-FFF2-40B4-BE49-F238E27FC236}">
              <a16:creationId xmlns:a16="http://schemas.microsoft.com/office/drawing/2014/main" id="{62296245-DFF6-4B7D-9B35-ADED67A0E08C}"/>
            </a:ext>
          </a:extLst>
        </xdr:cNvPr>
        <xdr:cNvSpPr txBox="1"/>
      </xdr:nvSpPr>
      <xdr:spPr>
        <a:xfrm>
          <a:off x="10515600"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44450</xdr:rowOff>
    </xdr:from>
    <xdr:to>
      <xdr:col>50</xdr:col>
      <xdr:colOff>165100</xdr:colOff>
      <xdr:row>39</xdr:row>
      <xdr:rowOff>146050</xdr:rowOff>
    </xdr:to>
    <xdr:sp macro="" textlink="">
      <xdr:nvSpPr>
        <xdr:cNvPr id="133" name="楕円 132">
          <a:extLst>
            <a:ext uri="{FF2B5EF4-FFF2-40B4-BE49-F238E27FC236}">
              <a16:creationId xmlns:a16="http://schemas.microsoft.com/office/drawing/2014/main" id="{2EF33779-C521-489D-A64B-1D837AE8E168}"/>
            </a:ext>
          </a:extLst>
        </xdr:cNvPr>
        <xdr:cNvSpPr/>
      </xdr:nvSpPr>
      <xdr:spPr>
        <a:xfrm>
          <a:off x="9588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87630</xdr:rowOff>
    </xdr:from>
    <xdr:to>
      <xdr:col>55</xdr:col>
      <xdr:colOff>0</xdr:colOff>
      <xdr:row>39</xdr:row>
      <xdr:rowOff>95250</xdr:rowOff>
    </xdr:to>
    <xdr:cxnSp macro="">
      <xdr:nvCxnSpPr>
        <xdr:cNvPr id="134" name="直線コネクタ 133">
          <a:extLst>
            <a:ext uri="{FF2B5EF4-FFF2-40B4-BE49-F238E27FC236}">
              <a16:creationId xmlns:a16="http://schemas.microsoft.com/office/drawing/2014/main" id="{375EA004-BDE3-4FB5-B211-BF4ACA655102}"/>
            </a:ext>
          </a:extLst>
        </xdr:cNvPr>
        <xdr:cNvCxnSpPr/>
      </xdr:nvCxnSpPr>
      <xdr:spPr>
        <a:xfrm flipV="1">
          <a:off x="9639300" y="6774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132080</xdr:rowOff>
    </xdr:from>
    <xdr:to>
      <xdr:col>46</xdr:col>
      <xdr:colOff>38100</xdr:colOff>
      <xdr:row>41</xdr:row>
      <xdr:rowOff>62230</xdr:rowOff>
    </xdr:to>
    <xdr:sp macro="" textlink="">
      <xdr:nvSpPr>
        <xdr:cNvPr id="135" name="楕円 134">
          <a:extLst>
            <a:ext uri="{FF2B5EF4-FFF2-40B4-BE49-F238E27FC236}">
              <a16:creationId xmlns:a16="http://schemas.microsoft.com/office/drawing/2014/main" id="{9A5C87F3-FAEF-448C-B318-C0CCF92487B5}"/>
            </a:ext>
          </a:extLst>
        </xdr:cNvPr>
        <xdr:cNvSpPr/>
      </xdr:nvSpPr>
      <xdr:spPr>
        <a:xfrm>
          <a:off x="8699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95250</xdr:rowOff>
    </xdr:from>
    <xdr:to>
      <xdr:col>50</xdr:col>
      <xdr:colOff>114300</xdr:colOff>
      <xdr:row>41</xdr:row>
      <xdr:rowOff>11430</xdr:rowOff>
    </xdr:to>
    <xdr:cxnSp macro="">
      <xdr:nvCxnSpPr>
        <xdr:cNvPr id="136" name="直線コネクタ 135">
          <a:extLst>
            <a:ext uri="{FF2B5EF4-FFF2-40B4-BE49-F238E27FC236}">
              <a16:creationId xmlns:a16="http://schemas.microsoft.com/office/drawing/2014/main" id="{1F1FF535-120F-4C0B-A257-99A70F4BD778}"/>
            </a:ext>
          </a:extLst>
        </xdr:cNvPr>
        <xdr:cNvCxnSpPr/>
      </xdr:nvCxnSpPr>
      <xdr:spPr>
        <a:xfrm flipV="1">
          <a:off x="8750300" y="678180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135890</xdr:rowOff>
    </xdr:from>
    <xdr:to>
      <xdr:col>41</xdr:col>
      <xdr:colOff>101600</xdr:colOff>
      <xdr:row>41</xdr:row>
      <xdr:rowOff>66040</xdr:rowOff>
    </xdr:to>
    <xdr:sp macro="" textlink="">
      <xdr:nvSpPr>
        <xdr:cNvPr id="137" name="楕円 136">
          <a:extLst>
            <a:ext uri="{FF2B5EF4-FFF2-40B4-BE49-F238E27FC236}">
              <a16:creationId xmlns:a16="http://schemas.microsoft.com/office/drawing/2014/main" id="{46D3FA3B-E5FC-48AF-9C81-E2C4E6559ECB}"/>
            </a:ext>
          </a:extLst>
        </xdr:cNvPr>
        <xdr:cNvSpPr/>
      </xdr:nvSpPr>
      <xdr:spPr>
        <a:xfrm>
          <a:off x="7810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11430</xdr:rowOff>
    </xdr:from>
    <xdr:to>
      <xdr:col>45</xdr:col>
      <xdr:colOff>177800</xdr:colOff>
      <xdr:row>41</xdr:row>
      <xdr:rowOff>15240</xdr:rowOff>
    </xdr:to>
    <xdr:cxnSp macro="">
      <xdr:nvCxnSpPr>
        <xdr:cNvPr id="138" name="直線コネクタ 137">
          <a:extLst>
            <a:ext uri="{FF2B5EF4-FFF2-40B4-BE49-F238E27FC236}">
              <a16:creationId xmlns:a16="http://schemas.microsoft.com/office/drawing/2014/main" id="{7910375A-C44A-4BB0-9E8F-C540EC74D6DD}"/>
            </a:ext>
          </a:extLst>
        </xdr:cNvPr>
        <xdr:cNvCxnSpPr/>
      </xdr:nvCxnSpPr>
      <xdr:spPr>
        <a:xfrm flipV="1">
          <a:off x="7861300" y="70408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139700</xdr:rowOff>
    </xdr:from>
    <xdr:to>
      <xdr:col>36</xdr:col>
      <xdr:colOff>165100</xdr:colOff>
      <xdr:row>41</xdr:row>
      <xdr:rowOff>69850</xdr:rowOff>
    </xdr:to>
    <xdr:sp macro="" textlink="">
      <xdr:nvSpPr>
        <xdr:cNvPr id="139" name="楕円 138">
          <a:extLst>
            <a:ext uri="{FF2B5EF4-FFF2-40B4-BE49-F238E27FC236}">
              <a16:creationId xmlns:a16="http://schemas.microsoft.com/office/drawing/2014/main" id="{4D0A80D0-CA4E-4523-8B0D-3B64DC3CE2AE}"/>
            </a:ext>
          </a:extLst>
        </xdr:cNvPr>
        <xdr:cNvSpPr/>
      </xdr:nvSpPr>
      <xdr:spPr>
        <a:xfrm>
          <a:off x="6921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15240</xdr:rowOff>
    </xdr:from>
    <xdr:to>
      <xdr:col>41</xdr:col>
      <xdr:colOff>50800</xdr:colOff>
      <xdr:row>41</xdr:row>
      <xdr:rowOff>19050</xdr:rowOff>
    </xdr:to>
    <xdr:cxnSp macro="">
      <xdr:nvCxnSpPr>
        <xdr:cNvPr id="140" name="直線コネクタ 139">
          <a:extLst>
            <a:ext uri="{FF2B5EF4-FFF2-40B4-BE49-F238E27FC236}">
              <a16:creationId xmlns:a16="http://schemas.microsoft.com/office/drawing/2014/main" id="{F1714914-AE97-4C87-83A0-7318B7A35E2C}"/>
            </a:ext>
          </a:extLst>
        </xdr:cNvPr>
        <xdr:cNvCxnSpPr/>
      </xdr:nvCxnSpPr>
      <xdr:spPr>
        <a:xfrm flipV="1">
          <a:off x="6972300" y="70446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76217</xdr:rowOff>
    </xdr:from>
    <xdr:ext cx="469744" cy="259045"/>
    <xdr:sp macro="" textlink="">
      <xdr:nvSpPr>
        <xdr:cNvPr id="141" name="n_1aveValue【図書館】&#10;一人当たり面積">
          <a:extLst>
            <a:ext uri="{FF2B5EF4-FFF2-40B4-BE49-F238E27FC236}">
              <a16:creationId xmlns:a16="http://schemas.microsoft.com/office/drawing/2014/main" id="{03E32BFE-0E22-470A-A284-346546C2305D}"/>
            </a:ext>
          </a:extLst>
        </xdr:cNvPr>
        <xdr:cNvSpPr txBox="1"/>
      </xdr:nvSpPr>
      <xdr:spPr>
        <a:xfrm>
          <a:off x="93917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42" name="n_2aveValue【図書館】&#10;一人当たり面積">
          <a:extLst>
            <a:ext uri="{FF2B5EF4-FFF2-40B4-BE49-F238E27FC236}">
              <a16:creationId xmlns:a16="http://schemas.microsoft.com/office/drawing/2014/main" id="{7D37A532-A60F-4E3E-B214-BD3322DC33E8}"/>
            </a:ext>
          </a:extLst>
        </xdr:cNvPr>
        <xdr:cNvSpPr txBox="1"/>
      </xdr:nvSpPr>
      <xdr:spPr>
        <a:xfrm>
          <a:off x="8515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86377</xdr:rowOff>
    </xdr:from>
    <xdr:ext cx="469744" cy="259045"/>
    <xdr:sp macro="" textlink="">
      <xdr:nvSpPr>
        <xdr:cNvPr id="143" name="n_3aveValue【図書館】&#10;一人当たり面積">
          <a:extLst>
            <a:ext uri="{FF2B5EF4-FFF2-40B4-BE49-F238E27FC236}">
              <a16:creationId xmlns:a16="http://schemas.microsoft.com/office/drawing/2014/main" id="{9E874AC1-2306-45A2-AD4E-2E000DD6450D}"/>
            </a:ext>
          </a:extLst>
        </xdr:cNvPr>
        <xdr:cNvSpPr txBox="1"/>
      </xdr:nvSpPr>
      <xdr:spPr>
        <a:xfrm>
          <a:off x="7626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97807</xdr:rowOff>
    </xdr:from>
    <xdr:ext cx="469744" cy="259045"/>
    <xdr:sp macro="" textlink="">
      <xdr:nvSpPr>
        <xdr:cNvPr id="144" name="n_4aveValue【図書館】&#10;一人当たり面積">
          <a:extLst>
            <a:ext uri="{FF2B5EF4-FFF2-40B4-BE49-F238E27FC236}">
              <a16:creationId xmlns:a16="http://schemas.microsoft.com/office/drawing/2014/main" id="{FCC769D8-A2BA-4518-AF96-8534A8219B48}"/>
            </a:ext>
          </a:extLst>
        </xdr:cNvPr>
        <xdr:cNvSpPr txBox="1"/>
      </xdr:nvSpPr>
      <xdr:spPr>
        <a:xfrm>
          <a:off x="6737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162577</xdr:rowOff>
    </xdr:from>
    <xdr:ext cx="469744" cy="259045"/>
    <xdr:sp macro="" textlink="">
      <xdr:nvSpPr>
        <xdr:cNvPr id="145" name="n_1mainValue【図書館】&#10;一人当たり面積">
          <a:extLst>
            <a:ext uri="{FF2B5EF4-FFF2-40B4-BE49-F238E27FC236}">
              <a16:creationId xmlns:a16="http://schemas.microsoft.com/office/drawing/2014/main" id="{69311DC8-2118-4938-AE79-DF4B1BBBA637}"/>
            </a:ext>
          </a:extLst>
        </xdr:cNvPr>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53357</xdr:rowOff>
    </xdr:from>
    <xdr:ext cx="469744" cy="259045"/>
    <xdr:sp macro="" textlink="">
      <xdr:nvSpPr>
        <xdr:cNvPr id="146" name="n_2mainValue【図書館】&#10;一人当たり面積">
          <a:extLst>
            <a:ext uri="{FF2B5EF4-FFF2-40B4-BE49-F238E27FC236}">
              <a16:creationId xmlns:a16="http://schemas.microsoft.com/office/drawing/2014/main" id="{1316D72B-5D86-4E42-9CED-13B6DFAC717D}"/>
            </a:ext>
          </a:extLst>
        </xdr:cNvPr>
        <xdr:cNvSpPr txBox="1"/>
      </xdr:nvSpPr>
      <xdr:spPr>
        <a:xfrm>
          <a:off x="8515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57167</xdr:rowOff>
    </xdr:from>
    <xdr:ext cx="469744" cy="259045"/>
    <xdr:sp macro="" textlink="">
      <xdr:nvSpPr>
        <xdr:cNvPr id="147" name="n_3mainValue【図書館】&#10;一人当たり面積">
          <a:extLst>
            <a:ext uri="{FF2B5EF4-FFF2-40B4-BE49-F238E27FC236}">
              <a16:creationId xmlns:a16="http://schemas.microsoft.com/office/drawing/2014/main" id="{3ADB42EA-1C2B-46F4-BCF8-4C24FB9E2A8D}"/>
            </a:ext>
          </a:extLst>
        </xdr:cNvPr>
        <xdr:cNvSpPr txBox="1"/>
      </xdr:nvSpPr>
      <xdr:spPr>
        <a:xfrm>
          <a:off x="7626427" y="70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60977</xdr:rowOff>
    </xdr:from>
    <xdr:ext cx="469744" cy="259045"/>
    <xdr:sp macro="" textlink="">
      <xdr:nvSpPr>
        <xdr:cNvPr id="148" name="n_4mainValue【図書館】&#10;一人当たり面積">
          <a:extLst>
            <a:ext uri="{FF2B5EF4-FFF2-40B4-BE49-F238E27FC236}">
              <a16:creationId xmlns:a16="http://schemas.microsoft.com/office/drawing/2014/main" id="{CC5D73E6-3A8C-4926-9A6A-1B4B83FEC9B7}"/>
            </a:ext>
          </a:extLst>
        </xdr:cNvPr>
        <xdr:cNvSpPr txBox="1"/>
      </xdr:nvSpPr>
      <xdr:spPr>
        <a:xfrm>
          <a:off x="6737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3AC9D28F-FF2E-487F-9428-6FE882F88AA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3F9BF059-74C2-4CE3-9EDA-39CD513D1C8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93CFE1B2-E719-4C85-978F-95794AF19AD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E68CCC0E-5974-49FC-BBC3-B4122B337F1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D70B7959-09BC-4FAE-B758-6E1064420D8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F8609732-EBA0-4F78-A134-E08DB796EF8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70D76D03-D1C1-48DA-95EB-73BC81386E8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8DA618FF-F161-46B2-8666-1B017A796F4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2C03722A-9201-4B03-91B0-050C19804C3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94FF31ED-2708-4DB8-B0CB-5BB5295ED77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52F13444-8510-4C4A-9108-A710808AAFA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6670972A-F198-4839-9783-9862C828A99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FB7EAB0D-683F-4462-BAAA-6EB0FBB6A86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4CE963C1-9070-4524-B1EE-3618A1EAA35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925734D6-6CCE-4941-A9B1-C8CECE56200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876243CF-929A-4F4A-9C0C-24DC37F3A60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83D81068-2C71-4347-A158-0B6A42B595E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922C88B8-1DC5-4067-8171-B7809A7C1EA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BC91790A-3793-40A9-8369-2665AAEC64D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A68DF30B-52B3-4952-940F-A161DB249C3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BA028D3D-0927-4608-B117-99F11EA87EA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7FB53504-6827-4A8D-99AF-2C4CCDCDBFD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64A1178-CC1A-492E-8FB4-695F5DC79DC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95B45DE2-EA4C-4329-828A-763EBB8A646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5E4F92A5-0FBD-4FE5-BB6C-33100F144E4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5ED6181B-A2CE-4F9D-8237-6177D012FAA9}"/>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776022A7-CEA6-4B0E-9527-065C71D388EE}"/>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9BE49283-8337-4F3F-AB69-149A040C4005}"/>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F6EE6A05-CB6B-4B2E-96D4-8AEF8ED267DA}"/>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8" name="直線コネクタ 177">
          <a:extLst>
            <a:ext uri="{FF2B5EF4-FFF2-40B4-BE49-F238E27FC236}">
              <a16:creationId xmlns:a16="http://schemas.microsoft.com/office/drawing/2014/main" id="{8B834D3F-CFE4-4FCB-9432-14764D756F34}"/>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78212</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55C832DE-C908-42F0-B695-1BCD100575BA}"/>
            </a:ext>
          </a:extLst>
        </xdr:cNvPr>
        <xdr:cNvSpPr txBox="1"/>
      </xdr:nvSpPr>
      <xdr:spPr>
        <a:xfrm>
          <a:off x="4673600" y="10365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80" name="フローチャート: 判断 179">
          <a:extLst>
            <a:ext uri="{FF2B5EF4-FFF2-40B4-BE49-F238E27FC236}">
              <a16:creationId xmlns:a16="http://schemas.microsoft.com/office/drawing/2014/main" id="{F12CE9EB-34F6-4EC7-A8E6-44A022DA831D}"/>
            </a:ext>
          </a:extLst>
        </xdr:cNvPr>
        <xdr:cNvSpPr/>
      </xdr:nvSpPr>
      <xdr:spPr>
        <a:xfrm>
          <a:off x="45847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81" name="フローチャート: 判断 180">
          <a:extLst>
            <a:ext uri="{FF2B5EF4-FFF2-40B4-BE49-F238E27FC236}">
              <a16:creationId xmlns:a16="http://schemas.microsoft.com/office/drawing/2014/main" id="{7BE62D5C-4E73-42A6-B1F4-0AD2556128E6}"/>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a16="http://schemas.microsoft.com/office/drawing/2014/main" id="{C7EF9591-767D-4084-AEAE-68C28E542ADE}"/>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140244</xdr:rowOff>
    </xdr:from>
    <xdr:to>
      <xdr:col>10</xdr:col>
      <xdr:colOff>165100</xdr:colOff>
      <xdr:row>61</xdr:row>
      <xdr:rowOff>70394</xdr:rowOff>
    </xdr:to>
    <xdr:sp macro="" textlink="">
      <xdr:nvSpPr>
        <xdr:cNvPr id="183" name="フローチャート: 判断 182">
          <a:extLst>
            <a:ext uri="{FF2B5EF4-FFF2-40B4-BE49-F238E27FC236}">
              <a16:creationId xmlns:a16="http://schemas.microsoft.com/office/drawing/2014/main" id="{D3A192D1-BA88-40D6-8FA3-E44112FE970C}"/>
            </a:ext>
          </a:extLst>
        </xdr:cNvPr>
        <xdr:cNvSpPr/>
      </xdr:nvSpPr>
      <xdr:spPr>
        <a:xfrm>
          <a:off x="1968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184" name="フローチャート: 判断 183">
          <a:extLst>
            <a:ext uri="{FF2B5EF4-FFF2-40B4-BE49-F238E27FC236}">
              <a16:creationId xmlns:a16="http://schemas.microsoft.com/office/drawing/2014/main" id="{5A978838-3327-4EED-A8F0-E884748E38C7}"/>
            </a:ext>
          </a:extLst>
        </xdr:cNvPr>
        <xdr:cNvSpPr/>
      </xdr:nvSpPr>
      <xdr:spPr>
        <a:xfrm>
          <a:off x="1079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44E50C5-43B1-4764-8F73-AD5750B711F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3CD9B26-EC53-43E9-9697-FCAA7FA7D78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A63B1C3-F5CB-4795-B27B-3490BB8D5CD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4B890BD-E260-40A7-8679-A6A863597FD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92671A1B-A5BB-4765-ADAF-427B91D09A1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21046</xdr:rowOff>
    </xdr:from>
    <xdr:to>
      <xdr:col>24</xdr:col>
      <xdr:colOff>114300</xdr:colOff>
      <xdr:row>62</xdr:row>
      <xdr:rowOff>122646</xdr:rowOff>
    </xdr:to>
    <xdr:sp macro="" textlink="">
      <xdr:nvSpPr>
        <xdr:cNvPr id="190" name="楕円 189">
          <a:extLst>
            <a:ext uri="{FF2B5EF4-FFF2-40B4-BE49-F238E27FC236}">
              <a16:creationId xmlns:a16="http://schemas.microsoft.com/office/drawing/2014/main" id="{125EBDC6-BDFB-421A-9B6E-636EB1C6A068}"/>
            </a:ext>
          </a:extLst>
        </xdr:cNvPr>
        <xdr:cNvSpPr/>
      </xdr:nvSpPr>
      <xdr:spPr>
        <a:xfrm>
          <a:off x="45847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170923</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3879B621-C879-4432-88D3-E08B0AA6860A}"/>
            </a:ext>
          </a:extLst>
        </xdr:cNvPr>
        <xdr:cNvSpPr txBox="1"/>
      </xdr:nvSpPr>
      <xdr:spPr>
        <a:xfrm>
          <a:off x="4673600"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166370</xdr:rowOff>
    </xdr:from>
    <xdr:to>
      <xdr:col>20</xdr:col>
      <xdr:colOff>38100</xdr:colOff>
      <xdr:row>62</xdr:row>
      <xdr:rowOff>96520</xdr:rowOff>
    </xdr:to>
    <xdr:sp macro="" textlink="">
      <xdr:nvSpPr>
        <xdr:cNvPr id="192" name="楕円 191">
          <a:extLst>
            <a:ext uri="{FF2B5EF4-FFF2-40B4-BE49-F238E27FC236}">
              <a16:creationId xmlns:a16="http://schemas.microsoft.com/office/drawing/2014/main" id="{F7E5C1F5-69C0-4DB0-BCCA-8527340D072B}"/>
            </a:ext>
          </a:extLst>
        </xdr:cNvPr>
        <xdr:cNvSpPr/>
      </xdr:nvSpPr>
      <xdr:spPr>
        <a:xfrm>
          <a:off x="3746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45720</xdr:rowOff>
    </xdr:from>
    <xdr:to>
      <xdr:col>24</xdr:col>
      <xdr:colOff>63500</xdr:colOff>
      <xdr:row>62</xdr:row>
      <xdr:rowOff>71846</xdr:rowOff>
    </xdr:to>
    <xdr:cxnSp macro="">
      <xdr:nvCxnSpPr>
        <xdr:cNvPr id="193" name="直線コネクタ 192">
          <a:extLst>
            <a:ext uri="{FF2B5EF4-FFF2-40B4-BE49-F238E27FC236}">
              <a16:creationId xmlns:a16="http://schemas.microsoft.com/office/drawing/2014/main" id="{E308B5EB-2321-4EED-AB86-F4EAC122D2E1}"/>
            </a:ext>
          </a:extLst>
        </xdr:cNvPr>
        <xdr:cNvCxnSpPr/>
      </xdr:nvCxnSpPr>
      <xdr:spPr>
        <a:xfrm>
          <a:off x="3797300" y="1067562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140244</xdr:rowOff>
    </xdr:from>
    <xdr:to>
      <xdr:col>15</xdr:col>
      <xdr:colOff>101600</xdr:colOff>
      <xdr:row>62</xdr:row>
      <xdr:rowOff>70394</xdr:rowOff>
    </xdr:to>
    <xdr:sp macro="" textlink="">
      <xdr:nvSpPr>
        <xdr:cNvPr id="194" name="楕円 193">
          <a:extLst>
            <a:ext uri="{FF2B5EF4-FFF2-40B4-BE49-F238E27FC236}">
              <a16:creationId xmlns:a16="http://schemas.microsoft.com/office/drawing/2014/main" id="{A4F5EF6E-E01B-4D10-8456-A45401D0AC51}"/>
            </a:ext>
          </a:extLst>
        </xdr:cNvPr>
        <xdr:cNvSpPr/>
      </xdr:nvSpPr>
      <xdr:spPr>
        <a:xfrm>
          <a:off x="2857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19594</xdr:rowOff>
    </xdr:from>
    <xdr:to>
      <xdr:col>19</xdr:col>
      <xdr:colOff>177800</xdr:colOff>
      <xdr:row>62</xdr:row>
      <xdr:rowOff>45720</xdr:rowOff>
    </xdr:to>
    <xdr:cxnSp macro="">
      <xdr:nvCxnSpPr>
        <xdr:cNvPr id="195" name="直線コネクタ 194">
          <a:extLst>
            <a:ext uri="{FF2B5EF4-FFF2-40B4-BE49-F238E27FC236}">
              <a16:creationId xmlns:a16="http://schemas.microsoft.com/office/drawing/2014/main" id="{0F2491DE-AA17-4AD2-9582-444CF373164B}"/>
            </a:ext>
          </a:extLst>
        </xdr:cNvPr>
        <xdr:cNvCxnSpPr/>
      </xdr:nvCxnSpPr>
      <xdr:spPr>
        <a:xfrm>
          <a:off x="2908300" y="106494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114119</xdr:rowOff>
    </xdr:from>
    <xdr:to>
      <xdr:col>10</xdr:col>
      <xdr:colOff>165100</xdr:colOff>
      <xdr:row>62</xdr:row>
      <xdr:rowOff>44269</xdr:rowOff>
    </xdr:to>
    <xdr:sp macro="" textlink="">
      <xdr:nvSpPr>
        <xdr:cNvPr id="196" name="楕円 195">
          <a:extLst>
            <a:ext uri="{FF2B5EF4-FFF2-40B4-BE49-F238E27FC236}">
              <a16:creationId xmlns:a16="http://schemas.microsoft.com/office/drawing/2014/main" id="{553682B5-E150-4E58-ACA2-7DA7F5FE0E54}"/>
            </a:ext>
          </a:extLst>
        </xdr:cNvPr>
        <xdr:cNvSpPr/>
      </xdr:nvSpPr>
      <xdr:spPr>
        <a:xfrm>
          <a:off x="1968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164919</xdr:rowOff>
    </xdr:from>
    <xdr:to>
      <xdr:col>15</xdr:col>
      <xdr:colOff>50800</xdr:colOff>
      <xdr:row>62</xdr:row>
      <xdr:rowOff>19594</xdr:rowOff>
    </xdr:to>
    <xdr:cxnSp macro="">
      <xdr:nvCxnSpPr>
        <xdr:cNvPr id="197" name="直線コネクタ 196">
          <a:extLst>
            <a:ext uri="{FF2B5EF4-FFF2-40B4-BE49-F238E27FC236}">
              <a16:creationId xmlns:a16="http://schemas.microsoft.com/office/drawing/2014/main" id="{8429764F-6550-4EC3-A00F-4EC7BC72CDF8}"/>
            </a:ext>
          </a:extLst>
        </xdr:cNvPr>
        <xdr:cNvCxnSpPr/>
      </xdr:nvCxnSpPr>
      <xdr:spPr>
        <a:xfrm>
          <a:off x="2019300" y="106233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81462</xdr:rowOff>
    </xdr:from>
    <xdr:to>
      <xdr:col>6</xdr:col>
      <xdr:colOff>38100</xdr:colOff>
      <xdr:row>62</xdr:row>
      <xdr:rowOff>11612</xdr:rowOff>
    </xdr:to>
    <xdr:sp macro="" textlink="">
      <xdr:nvSpPr>
        <xdr:cNvPr id="198" name="楕円 197">
          <a:extLst>
            <a:ext uri="{FF2B5EF4-FFF2-40B4-BE49-F238E27FC236}">
              <a16:creationId xmlns:a16="http://schemas.microsoft.com/office/drawing/2014/main" id="{0140151B-EE6E-472C-ABB2-586B01A80358}"/>
            </a:ext>
          </a:extLst>
        </xdr:cNvPr>
        <xdr:cNvSpPr/>
      </xdr:nvSpPr>
      <xdr:spPr>
        <a:xfrm>
          <a:off x="1079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132262</xdr:rowOff>
    </xdr:from>
    <xdr:to>
      <xdr:col>10</xdr:col>
      <xdr:colOff>114300</xdr:colOff>
      <xdr:row>61</xdr:row>
      <xdr:rowOff>164919</xdr:rowOff>
    </xdr:to>
    <xdr:cxnSp macro="">
      <xdr:nvCxnSpPr>
        <xdr:cNvPr id="199" name="直線コネクタ 198">
          <a:extLst>
            <a:ext uri="{FF2B5EF4-FFF2-40B4-BE49-F238E27FC236}">
              <a16:creationId xmlns:a16="http://schemas.microsoft.com/office/drawing/2014/main" id="{8D72EAD5-EE79-42AA-B636-FB1EB1BB795E}"/>
            </a:ext>
          </a:extLst>
        </xdr:cNvPr>
        <xdr:cNvCxnSpPr/>
      </xdr:nvCxnSpPr>
      <xdr:spPr>
        <a:xfrm>
          <a:off x="1130300" y="105907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200" name="n_1aveValue【体育館・プール】&#10;有形固定資産減価償却率">
          <a:extLst>
            <a:ext uri="{FF2B5EF4-FFF2-40B4-BE49-F238E27FC236}">
              <a16:creationId xmlns:a16="http://schemas.microsoft.com/office/drawing/2014/main" id="{B8CFBA2A-B6F1-4E82-BC8A-2C1BBABAF69B}"/>
            </a:ext>
          </a:extLst>
        </xdr:cNvPr>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a:extLst>
            <a:ext uri="{FF2B5EF4-FFF2-40B4-BE49-F238E27FC236}">
              <a16:creationId xmlns:a16="http://schemas.microsoft.com/office/drawing/2014/main" id="{7AA75C7A-0317-44FB-85C9-188072906E31}"/>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86921</xdr:rowOff>
    </xdr:from>
    <xdr:ext cx="405111" cy="259045"/>
    <xdr:sp macro="" textlink="">
      <xdr:nvSpPr>
        <xdr:cNvPr id="202" name="n_3aveValue【体育館・プール】&#10;有形固定資産減価償却率">
          <a:extLst>
            <a:ext uri="{FF2B5EF4-FFF2-40B4-BE49-F238E27FC236}">
              <a16:creationId xmlns:a16="http://schemas.microsoft.com/office/drawing/2014/main" id="{5F7299D1-9FC7-4C05-9207-D15B508DD2B2}"/>
            </a:ext>
          </a:extLst>
        </xdr:cNvPr>
        <xdr:cNvSpPr txBox="1"/>
      </xdr:nvSpPr>
      <xdr:spPr>
        <a:xfrm>
          <a:off x="1816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80390</xdr:rowOff>
    </xdr:from>
    <xdr:ext cx="405111" cy="259045"/>
    <xdr:sp macro="" textlink="">
      <xdr:nvSpPr>
        <xdr:cNvPr id="203" name="n_4aveValue【体育館・プール】&#10;有形固定資産減価償却率">
          <a:extLst>
            <a:ext uri="{FF2B5EF4-FFF2-40B4-BE49-F238E27FC236}">
              <a16:creationId xmlns:a16="http://schemas.microsoft.com/office/drawing/2014/main" id="{E8A4BAAD-D8F5-4D25-AC35-4F0698B81067}"/>
            </a:ext>
          </a:extLst>
        </xdr:cNvPr>
        <xdr:cNvSpPr txBox="1"/>
      </xdr:nvSpPr>
      <xdr:spPr>
        <a:xfrm>
          <a:off x="927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87647</xdr:rowOff>
    </xdr:from>
    <xdr:ext cx="405111" cy="259045"/>
    <xdr:sp macro="" textlink="">
      <xdr:nvSpPr>
        <xdr:cNvPr id="204" name="n_1mainValue【体育館・プール】&#10;有形固定資産減価償却率">
          <a:extLst>
            <a:ext uri="{FF2B5EF4-FFF2-40B4-BE49-F238E27FC236}">
              <a16:creationId xmlns:a16="http://schemas.microsoft.com/office/drawing/2014/main" id="{55A8B122-6019-4ED4-90A5-9D3AD539D789}"/>
            </a:ext>
          </a:extLst>
        </xdr:cNvPr>
        <xdr:cNvSpPr txBox="1"/>
      </xdr:nvSpPr>
      <xdr:spPr>
        <a:xfrm>
          <a:off x="35820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61521</xdr:rowOff>
    </xdr:from>
    <xdr:ext cx="405111" cy="259045"/>
    <xdr:sp macro="" textlink="">
      <xdr:nvSpPr>
        <xdr:cNvPr id="205" name="n_2mainValue【体育館・プール】&#10;有形固定資産減価償却率">
          <a:extLst>
            <a:ext uri="{FF2B5EF4-FFF2-40B4-BE49-F238E27FC236}">
              <a16:creationId xmlns:a16="http://schemas.microsoft.com/office/drawing/2014/main" id="{E0E76667-11B6-4AAC-AE5C-E5493480FAB2}"/>
            </a:ext>
          </a:extLst>
        </xdr:cNvPr>
        <xdr:cNvSpPr txBox="1"/>
      </xdr:nvSpPr>
      <xdr:spPr>
        <a:xfrm>
          <a:off x="2705744"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35396</xdr:rowOff>
    </xdr:from>
    <xdr:ext cx="405111" cy="259045"/>
    <xdr:sp macro="" textlink="">
      <xdr:nvSpPr>
        <xdr:cNvPr id="206" name="n_3mainValue【体育館・プール】&#10;有形固定資産減価償却率">
          <a:extLst>
            <a:ext uri="{FF2B5EF4-FFF2-40B4-BE49-F238E27FC236}">
              <a16:creationId xmlns:a16="http://schemas.microsoft.com/office/drawing/2014/main" id="{24D3F023-4D7B-46B3-8A74-F4150A05D133}"/>
            </a:ext>
          </a:extLst>
        </xdr:cNvPr>
        <xdr:cNvSpPr txBox="1"/>
      </xdr:nvSpPr>
      <xdr:spPr>
        <a:xfrm>
          <a:off x="1816744"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2739</xdr:rowOff>
    </xdr:from>
    <xdr:ext cx="405111" cy="259045"/>
    <xdr:sp macro="" textlink="">
      <xdr:nvSpPr>
        <xdr:cNvPr id="207" name="n_4mainValue【体育館・プール】&#10;有形固定資産減価償却率">
          <a:extLst>
            <a:ext uri="{FF2B5EF4-FFF2-40B4-BE49-F238E27FC236}">
              <a16:creationId xmlns:a16="http://schemas.microsoft.com/office/drawing/2014/main" id="{F67F2973-BBDA-4950-BA1B-E79D28B76333}"/>
            </a:ext>
          </a:extLst>
        </xdr:cNvPr>
        <xdr:cNvSpPr txBox="1"/>
      </xdr:nvSpPr>
      <xdr:spPr>
        <a:xfrm>
          <a:off x="927744"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125251BD-BFBA-4077-BA29-FF40B482AA4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FA1C5D78-8462-4AC2-B8E6-0D9C908C20A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EBD05AEE-39A4-4C09-ABE8-AF41977CB93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B5252D7E-91F1-452C-A13B-69650C020E8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AE4631E5-DC78-4A27-88CA-BBF65ADA41F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2A4757DF-B3F7-449C-9808-ADA496A2675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1AB8A4A0-BCB0-47B1-B381-C073B95343E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540867D-AF3E-4EF5-9701-6E98D14957A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893AE3E1-9671-45D7-BDF3-79F9F517C07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FFBEC201-F046-4F76-AA1E-9D190ACA2EA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2B78F43-EC76-46D5-A4E3-E55CB685CB1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5C762F11-8C43-4BE0-A834-874A4DAC5D7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47BF3C6A-01EE-454E-A30C-383EF5A9F25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B65D6B6C-02CD-4E91-B477-14D0EC7F389D}"/>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DD549FB0-132E-47DC-8FAA-0A62C227845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2AD14260-ABD2-4C02-BA6C-334BC2642B5F}"/>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3454B2BB-47EF-4EA2-8702-DB9E7C29A84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74E9B8C1-77E7-49E1-AF2F-1F530DCBAE3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7F6C2E33-D01E-447E-B042-77B7DC9D79C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B82E35CC-3A7F-4719-9B86-B85D09067D93}"/>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F91D19E6-E77D-40E8-9703-2E59A41B67D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42D319EE-2D5F-4792-9BBB-F9803B93908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9259A6CC-94BD-477F-B3EC-0EA20AEABF1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231" name="直線コネクタ 230">
          <a:extLst>
            <a:ext uri="{FF2B5EF4-FFF2-40B4-BE49-F238E27FC236}">
              <a16:creationId xmlns:a16="http://schemas.microsoft.com/office/drawing/2014/main" id="{9666E1E8-10A9-4833-8B18-704EA4AA0685}"/>
            </a:ext>
          </a:extLst>
        </xdr:cNvPr>
        <xdr:cNvCxnSpPr/>
      </xdr:nvCxnSpPr>
      <xdr:spPr>
        <a:xfrm flipV="1">
          <a:off x="10476865"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232" name="【体育館・プール】&#10;一人当たり面積最小値テキスト">
          <a:extLst>
            <a:ext uri="{FF2B5EF4-FFF2-40B4-BE49-F238E27FC236}">
              <a16:creationId xmlns:a16="http://schemas.microsoft.com/office/drawing/2014/main" id="{9541EB9A-EC5A-4CE2-98F6-C4894392E0C5}"/>
            </a:ext>
          </a:extLst>
        </xdr:cNvPr>
        <xdr:cNvSpPr txBox="1"/>
      </xdr:nvSpPr>
      <xdr:spPr>
        <a:xfrm>
          <a:off x="1051560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233" name="直線コネクタ 232">
          <a:extLst>
            <a:ext uri="{FF2B5EF4-FFF2-40B4-BE49-F238E27FC236}">
              <a16:creationId xmlns:a16="http://schemas.microsoft.com/office/drawing/2014/main" id="{45D19E12-0474-4ED1-8B1C-E36AA454027A}"/>
            </a:ext>
          </a:extLst>
        </xdr:cNvPr>
        <xdr:cNvCxnSpPr/>
      </xdr:nvCxnSpPr>
      <xdr:spPr>
        <a:xfrm>
          <a:off x="10388600" y="1094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234" name="【体育館・プール】&#10;一人当たり面積最大値テキスト">
          <a:extLst>
            <a:ext uri="{FF2B5EF4-FFF2-40B4-BE49-F238E27FC236}">
              <a16:creationId xmlns:a16="http://schemas.microsoft.com/office/drawing/2014/main" id="{55B15451-83EB-49B9-AA35-F51DA4556852}"/>
            </a:ext>
          </a:extLst>
        </xdr:cNvPr>
        <xdr:cNvSpPr txBox="1"/>
      </xdr:nvSpPr>
      <xdr:spPr>
        <a:xfrm>
          <a:off x="10515600"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235" name="直線コネクタ 234">
          <a:extLst>
            <a:ext uri="{FF2B5EF4-FFF2-40B4-BE49-F238E27FC236}">
              <a16:creationId xmlns:a16="http://schemas.microsoft.com/office/drawing/2014/main" id="{094722F5-F90D-4201-BF84-1337974B0138}"/>
            </a:ext>
          </a:extLst>
        </xdr:cNvPr>
        <xdr:cNvCxnSpPr/>
      </xdr:nvCxnSpPr>
      <xdr:spPr>
        <a:xfrm>
          <a:off x="10388600" y="963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48277</xdr:rowOff>
    </xdr:from>
    <xdr:ext cx="469744" cy="259045"/>
    <xdr:sp macro="" textlink="">
      <xdr:nvSpPr>
        <xdr:cNvPr id="236" name="【体育館・プール】&#10;一人当たり面積平均値テキスト">
          <a:extLst>
            <a:ext uri="{FF2B5EF4-FFF2-40B4-BE49-F238E27FC236}">
              <a16:creationId xmlns:a16="http://schemas.microsoft.com/office/drawing/2014/main" id="{59068479-EB41-478E-AC26-108DC80DA1E5}"/>
            </a:ext>
          </a:extLst>
        </xdr:cNvPr>
        <xdr:cNvSpPr txBox="1"/>
      </xdr:nvSpPr>
      <xdr:spPr>
        <a:xfrm>
          <a:off x="10515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237" name="フローチャート: 判断 236">
          <a:extLst>
            <a:ext uri="{FF2B5EF4-FFF2-40B4-BE49-F238E27FC236}">
              <a16:creationId xmlns:a16="http://schemas.microsoft.com/office/drawing/2014/main" id="{AD94F9F5-FFE9-4282-9086-6BB87AA4C1D3}"/>
            </a:ext>
          </a:extLst>
        </xdr:cNvPr>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238" name="フローチャート: 判断 237">
          <a:extLst>
            <a:ext uri="{FF2B5EF4-FFF2-40B4-BE49-F238E27FC236}">
              <a16:creationId xmlns:a16="http://schemas.microsoft.com/office/drawing/2014/main" id="{491A7E17-669C-4AA6-91D1-1DBCA8545995}"/>
            </a:ext>
          </a:extLst>
        </xdr:cNvPr>
        <xdr:cNvSpPr/>
      </xdr:nvSpPr>
      <xdr:spPr>
        <a:xfrm>
          <a:off x="9588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43180</xdr:rowOff>
    </xdr:from>
    <xdr:to>
      <xdr:col>46</xdr:col>
      <xdr:colOff>38100</xdr:colOff>
      <xdr:row>61</xdr:row>
      <xdr:rowOff>144780</xdr:rowOff>
    </xdr:to>
    <xdr:sp macro="" textlink="">
      <xdr:nvSpPr>
        <xdr:cNvPr id="239" name="フローチャート: 判断 238">
          <a:extLst>
            <a:ext uri="{FF2B5EF4-FFF2-40B4-BE49-F238E27FC236}">
              <a16:creationId xmlns:a16="http://schemas.microsoft.com/office/drawing/2014/main" id="{705BD386-BF80-4222-AF89-B7340848610B}"/>
            </a:ext>
          </a:extLst>
        </xdr:cNvPr>
        <xdr:cNvSpPr/>
      </xdr:nvSpPr>
      <xdr:spPr>
        <a:xfrm>
          <a:off x="8699500" y="1050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60960</xdr:rowOff>
    </xdr:from>
    <xdr:to>
      <xdr:col>41</xdr:col>
      <xdr:colOff>101600</xdr:colOff>
      <xdr:row>61</xdr:row>
      <xdr:rowOff>162560</xdr:rowOff>
    </xdr:to>
    <xdr:sp macro="" textlink="">
      <xdr:nvSpPr>
        <xdr:cNvPr id="240" name="フローチャート: 判断 239">
          <a:extLst>
            <a:ext uri="{FF2B5EF4-FFF2-40B4-BE49-F238E27FC236}">
              <a16:creationId xmlns:a16="http://schemas.microsoft.com/office/drawing/2014/main" id="{E5A4BB26-AC0B-4021-903F-3224D1E9F0AA}"/>
            </a:ext>
          </a:extLst>
        </xdr:cNvPr>
        <xdr:cNvSpPr/>
      </xdr:nvSpPr>
      <xdr:spPr>
        <a:xfrm>
          <a:off x="7810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85090</xdr:rowOff>
    </xdr:from>
    <xdr:to>
      <xdr:col>36</xdr:col>
      <xdr:colOff>165100</xdr:colOff>
      <xdr:row>62</xdr:row>
      <xdr:rowOff>15240</xdr:rowOff>
    </xdr:to>
    <xdr:sp macro="" textlink="">
      <xdr:nvSpPr>
        <xdr:cNvPr id="241" name="フローチャート: 判断 240">
          <a:extLst>
            <a:ext uri="{FF2B5EF4-FFF2-40B4-BE49-F238E27FC236}">
              <a16:creationId xmlns:a16="http://schemas.microsoft.com/office/drawing/2014/main" id="{ED8C7D3B-6E99-4C7D-BAF5-B753E1421CA0}"/>
            </a:ext>
          </a:extLst>
        </xdr:cNvPr>
        <xdr:cNvSpPr/>
      </xdr:nvSpPr>
      <xdr:spPr>
        <a:xfrm>
          <a:off x="6921500" y="1054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9DC70CB-C073-4A43-886E-E20A99F13D9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5004F04-DD2A-4B8D-9A3C-42C72BFD882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2C115AD-24B0-45AC-B827-706BAB4745B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36AD18BD-C9AD-4267-AB21-F1533F4600A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FD05683C-480C-4F0C-A1DB-20C32B45DD5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91440</xdr:rowOff>
    </xdr:from>
    <xdr:to>
      <xdr:col>55</xdr:col>
      <xdr:colOff>50800</xdr:colOff>
      <xdr:row>62</xdr:row>
      <xdr:rowOff>21590</xdr:rowOff>
    </xdr:to>
    <xdr:sp macro="" textlink="">
      <xdr:nvSpPr>
        <xdr:cNvPr id="247" name="楕円 246">
          <a:extLst>
            <a:ext uri="{FF2B5EF4-FFF2-40B4-BE49-F238E27FC236}">
              <a16:creationId xmlns:a16="http://schemas.microsoft.com/office/drawing/2014/main" id="{9A5933B6-7BD2-4E2F-9310-05D89AF00FE5}"/>
            </a:ext>
          </a:extLst>
        </xdr:cNvPr>
        <xdr:cNvSpPr/>
      </xdr:nvSpPr>
      <xdr:spPr>
        <a:xfrm>
          <a:off x="10426700" y="1054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69867</xdr:rowOff>
    </xdr:from>
    <xdr:ext cx="469744" cy="259045"/>
    <xdr:sp macro="" textlink="">
      <xdr:nvSpPr>
        <xdr:cNvPr id="248" name="【体育館・プール】&#10;一人当たり面積該当値テキスト">
          <a:extLst>
            <a:ext uri="{FF2B5EF4-FFF2-40B4-BE49-F238E27FC236}">
              <a16:creationId xmlns:a16="http://schemas.microsoft.com/office/drawing/2014/main" id="{346B17D5-E70F-4A1C-90E4-2F3575EC98DA}"/>
            </a:ext>
          </a:extLst>
        </xdr:cNvPr>
        <xdr:cNvSpPr txBox="1"/>
      </xdr:nvSpPr>
      <xdr:spPr>
        <a:xfrm>
          <a:off x="10515600" y="1052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96520</xdr:rowOff>
    </xdr:from>
    <xdr:to>
      <xdr:col>50</xdr:col>
      <xdr:colOff>165100</xdr:colOff>
      <xdr:row>62</xdr:row>
      <xdr:rowOff>26670</xdr:rowOff>
    </xdr:to>
    <xdr:sp macro="" textlink="">
      <xdr:nvSpPr>
        <xdr:cNvPr id="249" name="楕円 248">
          <a:extLst>
            <a:ext uri="{FF2B5EF4-FFF2-40B4-BE49-F238E27FC236}">
              <a16:creationId xmlns:a16="http://schemas.microsoft.com/office/drawing/2014/main" id="{C2BA30DF-7CD5-45FE-B17E-AA9C4521AC4A}"/>
            </a:ext>
          </a:extLst>
        </xdr:cNvPr>
        <xdr:cNvSpPr/>
      </xdr:nvSpPr>
      <xdr:spPr>
        <a:xfrm>
          <a:off x="9588500" y="1055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142240</xdr:rowOff>
    </xdr:from>
    <xdr:to>
      <xdr:col>55</xdr:col>
      <xdr:colOff>0</xdr:colOff>
      <xdr:row>61</xdr:row>
      <xdr:rowOff>147320</xdr:rowOff>
    </xdr:to>
    <xdr:cxnSp macro="">
      <xdr:nvCxnSpPr>
        <xdr:cNvPr id="250" name="直線コネクタ 249">
          <a:extLst>
            <a:ext uri="{FF2B5EF4-FFF2-40B4-BE49-F238E27FC236}">
              <a16:creationId xmlns:a16="http://schemas.microsoft.com/office/drawing/2014/main" id="{A1CCD29D-86F5-441A-BA48-AA53875C6B09}"/>
            </a:ext>
          </a:extLst>
        </xdr:cNvPr>
        <xdr:cNvCxnSpPr/>
      </xdr:nvCxnSpPr>
      <xdr:spPr>
        <a:xfrm flipV="1">
          <a:off x="9639300" y="1060069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102870</xdr:rowOff>
    </xdr:from>
    <xdr:to>
      <xdr:col>46</xdr:col>
      <xdr:colOff>38100</xdr:colOff>
      <xdr:row>62</xdr:row>
      <xdr:rowOff>33020</xdr:rowOff>
    </xdr:to>
    <xdr:sp macro="" textlink="">
      <xdr:nvSpPr>
        <xdr:cNvPr id="251" name="楕円 250">
          <a:extLst>
            <a:ext uri="{FF2B5EF4-FFF2-40B4-BE49-F238E27FC236}">
              <a16:creationId xmlns:a16="http://schemas.microsoft.com/office/drawing/2014/main" id="{98530013-95A3-4FB4-94A2-57CA73301BC7}"/>
            </a:ext>
          </a:extLst>
        </xdr:cNvPr>
        <xdr:cNvSpPr/>
      </xdr:nvSpPr>
      <xdr:spPr>
        <a:xfrm>
          <a:off x="8699500" y="1056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147320</xdr:rowOff>
    </xdr:from>
    <xdr:to>
      <xdr:col>50</xdr:col>
      <xdr:colOff>114300</xdr:colOff>
      <xdr:row>61</xdr:row>
      <xdr:rowOff>153670</xdr:rowOff>
    </xdr:to>
    <xdr:cxnSp macro="">
      <xdr:nvCxnSpPr>
        <xdr:cNvPr id="252" name="直線コネクタ 251">
          <a:extLst>
            <a:ext uri="{FF2B5EF4-FFF2-40B4-BE49-F238E27FC236}">
              <a16:creationId xmlns:a16="http://schemas.microsoft.com/office/drawing/2014/main" id="{3FD6A792-3343-422C-A2C9-F649058F2827}"/>
            </a:ext>
          </a:extLst>
        </xdr:cNvPr>
        <xdr:cNvCxnSpPr/>
      </xdr:nvCxnSpPr>
      <xdr:spPr>
        <a:xfrm flipV="1">
          <a:off x="8750300" y="1060577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110490</xdr:rowOff>
    </xdr:from>
    <xdr:to>
      <xdr:col>41</xdr:col>
      <xdr:colOff>101600</xdr:colOff>
      <xdr:row>62</xdr:row>
      <xdr:rowOff>40640</xdr:rowOff>
    </xdr:to>
    <xdr:sp macro="" textlink="">
      <xdr:nvSpPr>
        <xdr:cNvPr id="253" name="楕円 252">
          <a:extLst>
            <a:ext uri="{FF2B5EF4-FFF2-40B4-BE49-F238E27FC236}">
              <a16:creationId xmlns:a16="http://schemas.microsoft.com/office/drawing/2014/main" id="{EA1D78E0-C85F-4D9E-96FE-CDFCC7E5919F}"/>
            </a:ext>
          </a:extLst>
        </xdr:cNvPr>
        <xdr:cNvSpPr/>
      </xdr:nvSpPr>
      <xdr:spPr>
        <a:xfrm>
          <a:off x="78105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153670</xdr:rowOff>
    </xdr:from>
    <xdr:to>
      <xdr:col>45</xdr:col>
      <xdr:colOff>177800</xdr:colOff>
      <xdr:row>61</xdr:row>
      <xdr:rowOff>161290</xdr:rowOff>
    </xdr:to>
    <xdr:cxnSp macro="">
      <xdr:nvCxnSpPr>
        <xdr:cNvPr id="254" name="直線コネクタ 253">
          <a:extLst>
            <a:ext uri="{FF2B5EF4-FFF2-40B4-BE49-F238E27FC236}">
              <a16:creationId xmlns:a16="http://schemas.microsoft.com/office/drawing/2014/main" id="{CB9C44B3-655C-4F5F-9241-0CAA01DCFA13}"/>
            </a:ext>
          </a:extLst>
        </xdr:cNvPr>
        <xdr:cNvCxnSpPr/>
      </xdr:nvCxnSpPr>
      <xdr:spPr>
        <a:xfrm flipV="1">
          <a:off x="7861300" y="10612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116840</xdr:rowOff>
    </xdr:from>
    <xdr:to>
      <xdr:col>36</xdr:col>
      <xdr:colOff>165100</xdr:colOff>
      <xdr:row>62</xdr:row>
      <xdr:rowOff>46990</xdr:rowOff>
    </xdr:to>
    <xdr:sp macro="" textlink="">
      <xdr:nvSpPr>
        <xdr:cNvPr id="255" name="楕円 254">
          <a:extLst>
            <a:ext uri="{FF2B5EF4-FFF2-40B4-BE49-F238E27FC236}">
              <a16:creationId xmlns:a16="http://schemas.microsoft.com/office/drawing/2014/main" id="{98762506-AAEC-4C66-BC0B-78FB9CE1698A}"/>
            </a:ext>
          </a:extLst>
        </xdr:cNvPr>
        <xdr:cNvSpPr/>
      </xdr:nvSpPr>
      <xdr:spPr>
        <a:xfrm>
          <a:off x="6921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161290</xdr:rowOff>
    </xdr:from>
    <xdr:to>
      <xdr:col>41</xdr:col>
      <xdr:colOff>50800</xdr:colOff>
      <xdr:row>61</xdr:row>
      <xdr:rowOff>167640</xdr:rowOff>
    </xdr:to>
    <xdr:cxnSp macro="">
      <xdr:nvCxnSpPr>
        <xdr:cNvPr id="256" name="直線コネクタ 255">
          <a:extLst>
            <a:ext uri="{FF2B5EF4-FFF2-40B4-BE49-F238E27FC236}">
              <a16:creationId xmlns:a16="http://schemas.microsoft.com/office/drawing/2014/main" id="{8A84EC25-F8CE-4C50-82FF-42A682056016}"/>
            </a:ext>
          </a:extLst>
        </xdr:cNvPr>
        <xdr:cNvCxnSpPr/>
      </xdr:nvCxnSpPr>
      <xdr:spPr>
        <a:xfrm flipV="1">
          <a:off x="6972300" y="1061974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157497</xdr:rowOff>
    </xdr:from>
    <xdr:ext cx="469744" cy="259045"/>
    <xdr:sp macro="" textlink="">
      <xdr:nvSpPr>
        <xdr:cNvPr id="257" name="n_1aveValue【体育館・プール】&#10;一人当たり面積">
          <a:extLst>
            <a:ext uri="{FF2B5EF4-FFF2-40B4-BE49-F238E27FC236}">
              <a16:creationId xmlns:a16="http://schemas.microsoft.com/office/drawing/2014/main" id="{F78E53AF-F16C-47F0-97BD-23DB1144F66E}"/>
            </a:ext>
          </a:extLst>
        </xdr:cNvPr>
        <xdr:cNvSpPr txBox="1"/>
      </xdr:nvSpPr>
      <xdr:spPr>
        <a:xfrm>
          <a:off x="9391727" y="1027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161307</xdr:rowOff>
    </xdr:from>
    <xdr:ext cx="469744" cy="259045"/>
    <xdr:sp macro="" textlink="">
      <xdr:nvSpPr>
        <xdr:cNvPr id="258" name="n_2aveValue【体育館・プール】&#10;一人当たり面積">
          <a:extLst>
            <a:ext uri="{FF2B5EF4-FFF2-40B4-BE49-F238E27FC236}">
              <a16:creationId xmlns:a16="http://schemas.microsoft.com/office/drawing/2014/main" id="{00A64944-C74D-4575-9153-75350CAA4A08}"/>
            </a:ext>
          </a:extLst>
        </xdr:cNvPr>
        <xdr:cNvSpPr txBox="1"/>
      </xdr:nvSpPr>
      <xdr:spPr>
        <a:xfrm>
          <a:off x="8515427" y="1027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7637</xdr:rowOff>
    </xdr:from>
    <xdr:ext cx="469744" cy="259045"/>
    <xdr:sp macro="" textlink="">
      <xdr:nvSpPr>
        <xdr:cNvPr id="259" name="n_3aveValue【体育館・プール】&#10;一人当たり面積">
          <a:extLst>
            <a:ext uri="{FF2B5EF4-FFF2-40B4-BE49-F238E27FC236}">
              <a16:creationId xmlns:a16="http://schemas.microsoft.com/office/drawing/2014/main" id="{1F19762F-A366-4F07-9023-143571B6EC12}"/>
            </a:ext>
          </a:extLst>
        </xdr:cNvPr>
        <xdr:cNvSpPr txBox="1"/>
      </xdr:nvSpPr>
      <xdr:spPr>
        <a:xfrm>
          <a:off x="7626427" y="10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31767</xdr:rowOff>
    </xdr:from>
    <xdr:ext cx="469744" cy="259045"/>
    <xdr:sp macro="" textlink="">
      <xdr:nvSpPr>
        <xdr:cNvPr id="260" name="n_4aveValue【体育館・プール】&#10;一人当たり面積">
          <a:extLst>
            <a:ext uri="{FF2B5EF4-FFF2-40B4-BE49-F238E27FC236}">
              <a16:creationId xmlns:a16="http://schemas.microsoft.com/office/drawing/2014/main" id="{15B8D1D6-2435-4879-A801-D4C08199AF2F}"/>
            </a:ext>
          </a:extLst>
        </xdr:cNvPr>
        <xdr:cNvSpPr txBox="1"/>
      </xdr:nvSpPr>
      <xdr:spPr>
        <a:xfrm>
          <a:off x="6737427" y="1031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17797</xdr:rowOff>
    </xdr:from>
    <xdr:ext cx="469744" cy="259045"/>
    <xdr:sp macro="" textlink="">
      <xdr:nvSpPr>
        <xdr:cNvPr id="261" name="n_1mainValue【体育館・プール】&#10;一人当たり面積">
          <a:extLst>
            <a:ext uri="{FF2B5EF4-FFF2-40B4-BE49-F238E27FC236}">
              <a16:creationId xmlns:a16="http://schemas.microsoft.com/office/drawing/2014/main" id="{76825F8A-39E2-4B75-A513-AB0B46C20EA8}"/>
            </a:ext>
          </a:extLst>
        </xdr:cNvPr>
        <xdr:cNvSpPr txBox="1"/>
      </xdr:nvSpPr>
      <xdr:spPr>
        <a:xfrm>
          <a:off x="9391727" y="106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24147</xdr:rowOff>
    </xdr:from>
    <xdr:ext cx="469744" cy="259045"/>
    <xdr:sp macro="" textlink="">
      <xdr:nvSpPr>
        <xdr:cNvPr id="262" name="n_2mainValue【体育館・プール】&#10;一人当たり面積">
          <a:extLst>
            <a:ext uri="{FF2B5EF4-FFF2-40B4-BE49-F238E27FC236}">
              <a16:creationId xmlns:a16="http://schemas.microsoft.com/office/drawing/2014/main" id="{0F119EEE-E9F1-43F3-B0EC-D2C4ED349686}"/>
            </a:ext>
          </a:extLst>
        </xdr:cNvPr>
        <xdr:cNvSpPr txBox="1"/>
      </xdr:nvSpPr>
      <xdr:spPr>
        <a:xfrm>
          <a:off x="8515427" y="1065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31767</xdr:rowOff>
    </xdr:from>
    <xdr:ext cx="469744" cy="259045"/>
    <xdr:sp macro="" textlink="">
      <xdr:nvSpPr>
        <xdr:cNvPr id="263" name="n_3mainValue【体育館・プール】&#10;一人当たり面積">
          <a:extLst>
            <a:ext uri="{FF2B5EF4-FFF2-40B4-BE49-F238E27FC236}">
              <a16:creationId xmlns:a16="http://schemas.microsoft.com/office/drawing/2014/main" id="{C6DEC5B3-DAE7-4A5E-AFAB-05655CD21C26}"/>
            </a:ext>
          </a:extLst>
        </xdr:cNvPr>
        <xdr:cNvSpPr txBox="1"/>
      </xdr:nvSpPr>
      <xdr:spPr>
        <a:xfrm>
          <a:off x="7626427" y="1066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38117</xdr:rowOff>
    </xdr:from>
    <xdr:ext cx="469744" cy="259045"/>
    <xdr:sp macro="" textlink="">
      <xdr:nvSpPr>
        <xdr:cNvPr id="264" name="n_4mainValue【体育館・プール】&#10;一人当たり面積">
          <a:extLst>
            <a:ext uri="{FF2B5EF4-FFF2-40B4-BE49-F238E27FC236}">
              <a16:creationId xmlns:a16="http://schemas.microsoft.com/office/drawing/2014/main" id="{7CB085BF-A213-411E-B7EB-6D68E143ED31}"/>
            </a:ext>
          </a:extLst>
        </xdr:cNvPr>
        <xdr:cNvSpPr txBox="1"/>
      </xdr:nvSpPr>
      <xdr:spPr>
        <a:xfrm>
          <a:off x="6737427" y="1066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9A013F6E-11AC-4BE9-8345-13A2F57B016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A38965BB-FB86-4CF8-A4E7-1B1F86A4D71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B00F4FEB-F90C-4485-95BA-F2AB5B1A336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C8B7A5FF-5CB0-42A8-9362-F6460DA8807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5084D58C-E543-4BA9-86D1-72E4FD98D50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FD0903B1-CB25-46FC-BF14-56527E5000C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9011855D-8CFE-4551-B5D5-7BCCD8D0D4A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988D5979-5D7F-4749-AA31-A4EE333119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D8F0243D-F49F-4E63-8065-AB4D51BFC53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24503A2F-2945-4AD4-B491-FCAAA3AE280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BA462432-3B8D-4AAE-9162-D40FE546506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5CA24349-795D-41FC-A833-27FB6E4CC12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BE64D720-EE4E-4ACB-8EA6-A17BF4A17DC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13B284F2-EB76-49A7-A22A-ABA72A42DD6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26A04F87-3837-40F1-9A63-50B1F629B22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E2E13CEF-4BAE-4E3F-AFA2-97783F5E8003}"/>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D2549162-E354-4D1D-8665-3101DA5F56F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F86835FC-3C6E-4931-96F5-E4C6B1FF07A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3C8D5CED-C3DE-47D8-99BE-AB3101006AD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D72999B9-1CFF-4FE1-87EF-8B2D335E04E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E93F4B96-250F-41BB-98FA-46A6CE2984F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39E211C0-70DF-4C56-BE1C-FE3A9C12AD5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FEF7FCD5-A211-4712-8413-FF9D5206F68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452290B4-34D9-49E0-9B90-A74C17A3AB4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CD28EADB-4AFD-46D7-B4D2-9454580A4AC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8F911720-0AD9-46FB-9664-1164AC779CB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82BEBA35-8850-4E54-B8AD-C10ECEFD859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E1E6DCA3-5236-4981-9C05-04D5CF699E6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648CD803-7001-4E4E-ABE4-06F1C810702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21D6C2B5-62E3-42BD-BF78-90EAD2C36B5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307B9562-D690-4361-9995-C9E5DFA1E09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5FF87230-02E7-4236-8087-872937FD6B9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A6F25493-57A4-4339-B4B6-9E8E26712B6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19649CD6-B18A-4CCC-AFCC-205FE47D999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EA0AEAEC-97CB-4571-A19A-838CE2EF488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0E39BB2F-BBAE-4F38-8E7D-F5B098C913D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B905BFDE-0514-41BD-9535-D543D0ECFFA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049503F1-DFB0-4382-BBD5-7CDD524F2B9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6F689E3F-693E-4C8C-B79F-4B16D60EAEB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7C25813E-D376-46AE-9625-B0AED9A2132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id="{1413BBCC-06CB-4244-A03B-131D3EAC62A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0FAB7488-2ACE-4F4B-835A-2EB155718A4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id="{A5062B71-A89A-462A-B364-3D075A4221E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a:extLst>
            <a:ext uri="{FF2B5EF4-FFF2-40B4-BE49-F238E27FC236}">
              <a16:creationId xmlns:a16="http://schemas.microsoft.com/office/drawing/2014/main" id="{7051A1C0-9B54-4456-8105-5B43686E7D0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9" name="テキスト ボックス 308">
          <a:extLst>
            <a:ext uri="{FF2B5EF4-FFF2-40B4-BE49-F238E27FC236}">
              <a16:creationId xmlns:a16="http://schemas.microsoft.com/office/drawing/2014/main" id="{4DF437FD-86FB-4349-B004-F8F63BBDB63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a:extLst>
            <a:ext uri="{FF2B5EF4-FFF2-40B4-BE49-F238E27FC236}">
              <a16:creationId xmlns:a16="http://schemas.microsoft.com/office/drawing/2014/main" id="{A25C6E7F-4613-499D-B0B7-B87FDFFA32E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a:extLst>
            <a:ext uri="{FF2B5EF4-FFF2-40B4-BE49-F238E27FC236}">
              <a16:creationId xmlns:a16="http://schemas.microsoft.com/office/drawing/2014/main" id="{0F19189B-D087-4476-982B-3F511584696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a:extLst>
            <a:ext uri="{FF2B5EF4-FFF2-40B4-BE49-F238E27FC236}">
              <a16:creationId xmlns:a16="http://schemas.microsoft.com/office/drawing/2014/main" id="{4CE16F7F-A782-45C2-BDA7-2BB4B539D04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a:extLst>
            <a:ext uri="{FF2B5EF4-FFF2-40B4-BE49-F238E27FC236}">
              <a16:creationId xmlns:a16="http://schemas.microsoft.com/office/drawing/2014/main" id="{ACB1BAAC-D0A8-4424-A596-B336348C27C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a:extLst>
            <a:ext uri="{FF2B5EF4-FFF2-40B4-BE49-F238E27FC236}">
              <a16:creationId xmlns:a16="http://schemas.microsoft.com/office/drawing/2014/main" id="{4BE91E02-5E65-4E8D-89E4-362F9E25480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a:extLst>
            <a:ext uri="{FF2B5EF4-FFF2-40B4-BE49-F238E27FC236}">
              <a16:creationId xmlns:a16="http://schemas.microsoft.com/office/drawing/2014/main" id="{C43CED15-D3E7-42EA-8E4F-E8B328AE62D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a:extLst>
            <a:ext uri="{FF2B5EF4-FFF2-40B4-BE49-F238E27FC236}">
              <a16:creationId xmlns:a16="http://schemas.microsoft.com/office/drawing/2014/main" id="{EF840970-3450-4E9B-BF09-07C6DD33B73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7" name="テキスト ボックス 316">
          <a:extLst>
            <a:ext uri="{FF2B5EF4-FFF2-40B4-BE49-F238E27FC236}">
              <a16:creationId xmlns:a16="http://schemas.microsoft.com/office/drawing/2014/main" id="{4D42D352-1263-4C91-B307-AD140C02C86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id="{ACDA3BE7-DEC2-4447-91FD-5CA65B76F77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9" name="テキスト ボックス 318">
          <a:extLst>
            <a:ext uri="{FF2B5EF4-FFF2-40B4-BE49-F238E27FC236}">
              <a16:creationId xmlns:a16="http://schemas.microsoft.com/office/drawing/2014/main" id="{8868C870-46F5-4401-93C9-B7CAC2966DB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a:extLst>
            <a:ext uri="{FF2B5EF4-FFF2-40B4-BE49-F238E27FC236}">
              <a16:creationId xmlns:a16="http://schemas.microsoft.com/office/drawing/2014/main" id="{F8B0F125-B7B8-467C-881F-B9B290FACD4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321" name="直線コネクタ 320">
          <a:extLst>
            <a:ext uri="{FF2B5EF4-FFF2-40B4-BE49-F238E27FC236}">
              <a16:creationId xmlns:a16="http://schemas.microsoft.com/office/drawing/2014/main" id="{7520B113-2FAA-4E03-9FB3-B70536E5D931}"/>
            </a:ext>
          </a:extLst>
        </xdr:cNvPr>
        <xdr:cNvCxnSpPr/>
      </xdr:nvCxnSpPr>
      <xdr:spPr>
        <a:xfrm flipV="1">
          <a:off x="16318864" y="573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2" name="【一般廃棄物処理施設】&#10;有形固定資産減価償却率最小値テキスト">
          <a:extLst>
            <a:ext uri="{FF2B5EF4-FFF2-40B4-BE49-F238E27FC236}">
              <a16:creationId xmlns:a16="http://schemas.microsoft.com/office/drawing/2014/main" id="{C98469A2-0F17-4917-AB02-4478D9425A04}"/>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3" name="直線コネクタ 322">
          <a:extLst>
            <a:ext uri="{FF2B5EF4-FFF2-40B4-BE49-F238E27FC236}">
              <a16:creationId xmlns:a16="http://schemas.microsoft.com/office/drawing/2014/main" id="{94B60497-E39C-4FCB-A2B0-FFAE10F477A4}"/>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324" name="【一般廃棄物処理施設】&#10;有形固定資産減価償却率最大値テキスト">
          <a:extLst>
            <a:ext uri="{FF2B5EF4-FFF2-40B4-BE49-F238E27FC236}">
              <a16:creationId xmlns:a16="http://schemas.microsoft.com/office/drawing/2014/main" id="{7768EF46-6A65-4133-A40D-3D4AEDC43BB4}"/>
            </a:ext>
          </a:extLst>
        </xdr:cNvPr>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325" name="直線コネクタ 324">
          <a:extLst>
            <a:ext uri="{FF2B5EF4-FFF2-40B4-BE49-F238E27FC236}">
              <a16:creationId xmlns:a16="http://schemas.microsoft.com/office/drawing/2014/main" id="{B549B10F-1AC6-4627-85D4-F82BEA7F438E}"/>
            </a:ext>
          </a:extLst>
        </xdr:cNvPr>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25417</xdr:rowOff>
    </xdr:from>
    <xdr:ext cx="405111" cy="259045"/>
    <xdr:sp macro="" textlink="">
      <xdr:nvSpPr>
        <xdr:cNvPr id="326" name="【一般廃棄物処理施設】&#10;有形固定資産減価償却率平均値テキスト">
          <a:extLst>
            <a:ext uri="{FF2B5EF4-FFF2-40B4-BE49-F238E27FC236}">
              <a16:creationId xmlns:a16="http://schemas.microsoft.com/office/drawing/2014/main" id="{3B705BBC-04E1-4242-8269-D6AFEF327074}"/>
            </a:ext>
          </a:extLst>
        </xdr:cNvPr>
        <xdr:cNvSpPr txBox="1"/>
      </xdr:nvSpPr>
      <xdr:spPr>
        <a:xfrm>
          <a:off x="16357600" y="636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327" name="フローチャート: 判断 326">
          <a:extLst>
            <a:ext uri="{FF2B5EF4-FFF2-40B4-BE49-F238E27FC236}">
              <a16:creationId xmlns:a16="http://schemas.microsoft.com/office/drawing/2014/main" id="{F18CFDF1-7C32-45C4-8392-927A6535F46B}"/>
            </a:ext>
          </a:extLst>
        </xdr:cNvPr>
        <xdr:cNvSpPr/>
      </xdr:nvSpPr>
      <xdr:spPr>
        <a:xfrm>
          <a:off x="16268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28" name="フローチャート: 判断 327">
          <a:extLst>
            <a:ext uri="{FF2B5EF4-FFF2-40B4-BE49-F238E27FC236}">
              <a16:creationId xmlns:a16="http://schemas.microsoft.com/office/drawing/2014/main" id="{5DE8E2D9-E3CA-4596-8249-7DEED5A4ED9F}"/>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329" name="フローチャート: 判断 328">
          <a:extLst>
            <a:ext uri="{FF2B5EF4-FFF2-40B4-BE49-F238E27FC236}">
              <a16:creationId xmlns:a16="http://schemas.microsoft.com/office/drawing/2014/main" id="{B837EFD3-DB96-4BAF-9289-944AD0786BFE}"/>
            </a:ext>
          </a:extLst>
        </xdr:cNvPr>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21590</xdr:rowOff>
    </xdr:from>
    <xdr:to>
      <xdr:col>72</xdr:col>
      <xdr:colOff>38100</xdr:colOff>
      <xdr:row>38</xdr:row>
      <xdr:rowOff>123190</xdr:rowOff>
    </xdr:to>
    <xdr:sp macro="" textlink="">
      <xdr:nvSpPr>
        <xdr:cNvPr id="330" name="フローチャート: 判断 329">
          <a:extLst>
            <a:ext uri="{FF2B5EF4-FFF2-40B4-BE49-F238E27FC236}">
              <a16:creationId xmlns:a16="http://schemas.microsoft.com/office/drawing/2014/main" id="{A3B58635-FD0C-4A6A-B24D-228E40A5428D}"/>
            </a:ext>
          </a:extLst>
        </xdr:cNvPr>
        <xdr:cNvSpPr/>
      </xdr:nvSpPr>
      <xdr:spPr>
        <a:xfrm>
          <a:off x="13652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145415</xdr:rowOff>
    </xdr:from>
    <xdr:to>
      <xdr:col>67</xdr:col>
      <xdr:colOff>101600</xdr:colOff>
      <xdr:row>38</xdr:row>
      <xdr:rowOff>75565</xdr:rowOff>
    </xdr:to>
    <xdr:sp macro="" textlink="">
      <xdr:nvSpPr>
        <xdr:cNvPr id="331" name="フローチャート: 判断 330">
          <a:extLst>
            <a:ext uri="{FF2B5EF4-FFF2-40B4-BE49-F238E27FC236}">
              <a16:creationId xmlns:a16="http://schemas.microsoft.com/office/drawing/2014/main" id="{25F39FF2-E45D-4A47-BDA3-83020359FC57}"/>
            </a:ext>
          </a:extLst>
        </xdr:cNvPr>
        <xdr:cNvSpPr/>
      </xdr:nvSpPr>
      <xdr:spPr>
        <a:xfrm>
          <a:off x="12763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46D5AB2-7A93-4963-A26D-7D99851FF70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2B2E3ABE-7156-4613-A8E6-AFC60E4B5FB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361AFBA1-8995-49AF-B67C-189F32A9F41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362E7D40-9288-48A2-8581-E11C714A228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76E5A0EF-12DD-406B-9457-8C921D97BD4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23495</xdr:rowOff>
    </xdr:from>
    <xdr:to>
      <xdr:col>85</xdr:col>
      <xdr:colOff>177800</xdr:colOff>
      <xdr:row>38</xdr:row>
      <xdr:rowOff>125095</xdr:rowOff>
    </xdr:to>
    <xdr:sp macro="" textlink="">
      <xdr:nvSpPr>
        <xdr:cNvPr id="337" name="楕円 336">
          <a:extLst>
            <a:ext uri="{FF2B5EF4-FFF2-40B4-BE49-F238E27FC236}">
              <a16:creationId xmlns:a16="http://schemas.microsoft.com/office/drawing/2014/main" id="{D8FF3CF3-9337-4314-95AB-70D0C1F018F1}"/>
            </a:ext>
          </a:extLst>
        </xdr:cNvPr>
        <xdr:cNvSpPr/>
      </xdr:nvSpPr>
      <xdr:spPr>
        <a:xfrm>
          <a:off x="162687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1922</xdr:rowOff>
    </xdr:from>
    <xdr:ext cx="405111" cy="259045"/>
    <xdr:sp macro="" textlink="">
      <xdr:nvSpPr>
        <xdr:cNvPr id="338" name="【一般廃棄物処理施設】&#10;有形固定資産減価償却率該当値テキスト">
          <a:extLst>
            <a:ext uri="{FF2B5EF4-FFF2-40B4-BE49-F238E27FC236}">
              <a16:creationId xmlns:a16="http://schemas.microsoft.com/office/drawing/2014/main" id="{41D32561-F42A-47F9-BEE4-3C48371A1F19}"/>
            </a:ext>
          </a:extLst>
        </xdr:cNvPr>
        <xdr:cNvSpPr txBox="1"/>
      </xdr:nvSpPr>
      <xdr:spPr>
        <a:xfrm>
          <a:off x="16357600"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154940</xdr:rowOff>
    </xdr:from>
    <xdr:to>
      <xdr:col>81</xdr:col>
      <xdr:colOff>101600</xdr:colOff>
      <xdr:row>38</xdr:row>
      <xdr:rowOff>85090</xdr:rowOff>
    </xdr:to>
    <xdr:sp macro="" textlink="">
      <xdr:nvSpPr>
        <xdr:cNvPr id="339" name="楕円 338">
          <a:extLst>
            <a:ext uri="{FF2B5EF4-FFF2-40B4-BE49-F238E27FC236}">
              <a16:creationId xmlns:a16="http://schemas.microsoft.com/office/drawing/2014/main" id="{A04C5B44-D567-4091-834D-740E9643307A}"/>
            </a:ext>
          </a:extLst>
        </xdr:cNvPr>
        <xdr:cNvSpPr/>
      </xdr:nvSpPr>
      <xdr:spPr>
        <a:xfrm>
          <a:off x="15430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34290</xdr:rowOff>
    </xdr:from>
    <xdr:to>
      <xdr:col>85</xdr:col>
      <xdr:colOff>127000</xdr:colOff>
      <xdr:row>38</xdr:row>
      <xdr:rowOff>74295</xdr:rowOff>
    </xdr:to>
    <xdr:cxnSp macro="">
      <xdr:nvCxnSpPr>
        <xdr:cNvPr id="340" name="直線コネクタ 339">
          <a:extLst>
            <a:ext uri="{FF2B5EF4-FFF2-40B4-BE49-F238E27FC236}">
              <a16:creationId xmlns:a16="http://schemas.microsoft.com/office/drawing/2014/main" id="{CAE2A32B-79C1-476B-A632-15D58818B68D}"/>
            </a:ext>
          </a:extLst>
        </xdr:cNvPr>
        <xdr:cNvCxnSpPr/>
      </xdr:nvCxnSpPr>
      <xdr:spPr>
        <a:xfrm>
          <a:off x="15481300" y="654939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99695</xdr:rowOff>
    </xdr:from>
    <xdr:to>
      <xdr:col>76</xdr:col>
      <xdr:colOff>165100</xdr:colOff>
      <xdr:row>38</xdr:row>
      <xdr:rowOff>29845</xdr:rowOff>
    </xdr:to>
    <xdr:sp macro="" textlink="">
      <xdr:nvSpPr>
        <xdr:cNvPr id="341" name="楕円 340">
          <a:extLst>
            <a:ext uri="{FF2B5EF4-FFF2-40B4-BE49-F238E27FC236}">
              <a16:creationId xmlns:a16="http://schemas.microsoft.com/office/drawing/2014/main" id="{7A3ACC4E-636D-47A1-A8B0-68012F682A48}"/>
            </a:ext>
          </a:extLst>
        </xdr:cNvPr>
        <xdr:cNvSpPr/>
      </xdr:nvSpPr>
      <xdr:spPr>
        <a:xfrm>
          <a:off x="14541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150495</xdr:rowOff>
    </xdr:from>
    <xdr:to>
      <xdr:col>81</xdr:col>
      <xdr:colOff>50800</xdr:colOff>
      <xdr:row>38</xdr:row>
      <xdr:rowOff>34290</xdr:rowOff>
    </xdr:to>
    <xdr:cxnSp macro="">
      <xdr:nvCxnSpPr>
        <xdr:cNvPr id="342" name="直線コネクタ 341">
          <a:extLst>
            <a:ext uri="{FF2B5EF4-FFF2-40B4-BE49-F238E27FC236}">
              <a16:creationId xmlns:a16="http://schemas.microsoft.com/office/drawing/2014/main" id="{E9B08984-C83A-4F8B-B8A7-AAA85B0C6A2E}"/>
            </a:ext>
          </a:extLst>
        </xdr:cNvPr>
        <xdr:cNvCxnSpPr/>
      </xdr:nvCxnSpPr>
      <xdr:spPr>
        <a:xfrm>
          <a:off x="14592300" y="649414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48260</xdr:rowOff>
    </xdr:from>
    <xdr:to>
      <xdr:col>72</xdr:col>
      <xdr:colOff>38100</xdr:colOff>
      <xdr:row>37</xdr:row>
      <xdr:rowOff>149860</xdr:rowOff>
    </xdr:to>
    <xdr:sp macro="" textlink="">
      <xdr:nvSpPr>
        <xdr:cNvPr id="343" name="楕円 342">
          <a:extLst>
            <a:ext uri="{FF2B5EF4-FFF2-40B4-BE49-F238E27FC236}">
              <a16:creationId xmlns:a16="http://schemas.microsoft.com/office/drawing/2014/main" id="{CF6D8B4D-C602-4BA0-A5DC-890A401A449D}"/>
            </a:ext>
          </a:extLst>
        </xdr:cNvPr>
        <xdr:cNvSpPr/>
      </xdr:nvSpPr>
      <xdr:spPr>
        <a:xfrm>
          <a:off x="13652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99060</xdr:rowOff>
    </xdr:from>
    <xdr:to>
      <xdr:col>76</xdr:col>
      <xdr:colOff>114300</xdr:colOff>
      <xdr:row>37</xdr:row>
      <xdr:rowOff>150495</xdr:rowOff>
    </xdr:to>
    <xdr:cxnSp macro="">
      <xdr:nvCxnSpPr>
        <xdr:cNvPr id="344" name="直線コネクタ 343">
          <a:extLst>
            <a:ext uri="{FF2B5EF4-FFF2-40B4-BE49-F238E27FC236}">
              <a16:creationId xmlns:a16="http://schemas.microsoft.com/office/drawing/2014/main" id="{1FAAA29F-6FBA-40A8-88DA-30213B213A44}"/>
            </a:ext>
          </a:extLst>
        </xdr:cNvPr>
        <xdr:cNvCxnSpPr/>
      </xdr:nvCxnSpPr>
      <xdr:spPr>
        <a:xfrm>
          <a:off x="13703300" y="64427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8255</xdr:rowOff>
    </xdr:from>
    <xdr:to>
      <xdr:col>67</xdr:col>
      <xdr:colOff>101600</xdr:colOff>
      <xdr:row>37</xdr:row>
      <xdr:rowOff>109855</xdr:rowOff>
    </xdr:to>
    <xdr:sp macro="" textlink="">
      <xdr:nvSpPr>
        <xdr:cNvPr id="345" name="楕円 344">
          <a:extLst>
            <a:ext uri="{FF2B5EF4-FFF2-40B4-BE49-F238E27FC236}">
              <a16:creationId xmlns:a16="http://schemas.microsoft.com/office/drawing/2014/main" id="{B645E6CA-8D75-4FA1-8D22-2F414FC3717B}"/>
            </a:ext>
          </a:extLst>
        </xdr:cNvPr>
        <xdr:cNvSpPr/>
      </xdr:nvSpPr>
      <xdr:spPr>
        <a:xfrm>
          <a:off x="12763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59055</xdr:rowOff>
    </xdr:from>
    <xdr:to>
      <xdr:col>71</xdr:col>
      <xdr:colOff>177800</xdr:colOff>
      <xdr:row>37</xdr:row>
      <xdr:rowOff>99060</xdr:rowOff>
    </xdr:to>
    <xdr:cxnSp macro="">
      <xdr:nvCxnSpPr>
        <xdr:cNvPr id="346" name="直線コネクタ 345">
          <a:extLst>
            <a:ext uri="{FF2B5EF4-FFF2-40B4-BE49-F238E27FC236}">
              <a16:creationId xmlns:a16="http://schemas.microsoft.com/office/drawing/2014/main" id="{ABF2800C-166B-4ACE-9DD6-E9BD0C5899B5}"/>
            </a:ext>
          </a:extLst>
        </xdr:cNvPr>
        <xdr:cNvCxnSpPr/>
      </xdr:nvCxnSpPr>
      <xdr:spPr>
        <a:xfrm>
          <a:off x="12814300" y="64027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99077</xdr:rowOff>
    </xdr:from>
    <xdr:ext cx="405111" cy="259045"/>
    <xdr:sp macro="" textlink="">
      <xdr:nvSpPr>
        <xdr:cNvPr id="347" name="n_1aveValue【一般廃棄物処理施設】&#10;有形固定資産減価償却率">
          <a:extLst>
            <a:ext uri="{FF2B5EF4-FFF2-40B4-BE49-F238E27FC236}">
              <a16:creationId xmlns:a16="http://schemas.microsoft.com/office/drawing/2014/main" id="{01DE904C-621B-4B57-AF2F-43E6337965BF}"/>
            </a:ext>
          </a:extLst>
        </xdr:cNvPr>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112412</xdr:rowOff>
    </xdr:from>
    <xdr:ext cx="405111" cy="259045"/>
    <xdr:sp macro="" textlink="">
      <xdr:nvSpPr>
        <xdr:cNvPr id="348" name="n_2aveValue【一般廃棄物処理施設】&#10;有形固定資産減価償却率">
          <a:extLst>
            <a:ext uri="{FF2B5EF4-FFF2-40B4-BE49-F238E27FC236}">
              <a16:creationId xmlns:a16="http://schemas.microsoft.com/office/drawing/2014/main" id="{AD86FEB1-2691-4208-9249-D26893E5262E}"/>
            </a:ext>
          </a:extLst>
        </xdr:cNvPr>
        <xdr:cNvSpPr txBox="1"/>
      </xdr:nvSpPr>
      <xdr:spPr>
        <a:xfrm>
          <a:off x="14389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114317</xdr:rowOff>
    </xdr:from>
    <xdr:ext cx="405111" cy="259045"/>
    <xdr:sp macro="" textlink="">
      <xdr:nvSpPr>
        <xdr:cNvPr id="349" name="n_3aveValue【一般廃棄物処理施設】&#10;有形固定資産減価償却率">
          <a:extLst>
            <a:ext uri="{FF2B5EF4-FFF2-40B4-BE49-F238E27FC236}">
              <a16:creationId xmlns:a16="http://schemas.microsoft.com/office/drawing/2014/main" id="{8CB259AC-D6CE-40D0-A28D-62EE5A299D78}"/>
            </a:ext>
          </a:extLst>
        </xdr:cNvPr>
        <xdr:cNvSpPr txBox="1"/>
      </xdr:nvSpPr>
      <xdr:spPr>
        <a:xfrm>
          <a:off x="13500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66692</xdr:rowOff>
    </xdr:from>
    <xdr:ext cx="405111" cy="259045"/>
    <xdr:sp macro="" textlink="">
      <xdr:nvSpPr>
        <xdr:cNvPr id="350" name="n_4aveValue【一般廃棄物処理施設】&#10;有形固定資産減価償却率">
          <a:extLst>
            <a:ext uri="{FF2B5EF4-FFF2-40B4-BE49-F238E27FC236}">
              <a16:creationId xmlns:a16="http://schemas.microsoft.com/office/drawing/2014/main" id="{C58EED50-1ABB-4038-833C-732DB7C12E0D}"/>
            </a:ext>
          </a:extLst>
        </xdr:cNvPr>
        <xdr:cNvSpPr txBox="1"/>
      </xdr:nvSpPr>
      <xdr:spPr>
        <a:xfrm>
          <a:off x="12611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101617</xdr:rowOff>
    </xdr:from>
    <xdr:ext cx="405111" cy="259045"/>
    <xdr:sp macro="" textlink="">
      <xdr:nvSpPr>
        <xdr:cNvPr id="351" name="n_1mainValue【一般廃棄物処理施設】&#10;有形固定資産減価償却率">
          <a:extLst>
            <a:ext uri="{FF2B5EF4-FFF2-40B4-BE49-F238E27FC236}">
              <a16:creationId xmlns:a16="http://schemas.microsoft.com/office/drawing/2014/main" id="{52ABEBC9-58D0-4101-B8A3-A83AF6FA045D}"/>
            </a:ext>
          </a:extLst>
        </xdr:cNvPr>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46372</xdr:rowOff>
    </xdr:from>
    <xdr:ext cx="405111" cy="259045"/>
    <xdr:sp macro="" textlink="">
      <xdr:nvSpPr>
        <xdr:cNvPr id="352" name="n_2mainValue【一般廃棄物処理施設】&#10;有形固定資産減価償却率">
          <a:extLst>
            <a:ext uri="{FF2B5EF4-FFF2-40B4-BE49-F238E27FC236}">
              <a16:creationId xmlns:a16="http://schemas.microsoft.com/office/drawing/2014/main" id="{4F1C093F-2CCD-4F3B-A333-1ECD5719005B}"/>
            </a:ext>
          </a:extLst>
        </xdr:cNvPr>
        <xdr:cNvSpPr txBox="1"/>
      </xdr:nvSpPr>
      <xdr:spPr>
        <a:xfrm>
          <a:off x="143897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166387</xdr:rowOff>
    </xdr:from>
    <xdr:ext cx="405111" cy="259045"/>
    <xdr:sp macro="" textlink="">
      <xdr:nvSpPr>
        <xdr:cNvPr id="353" name="n_3mainValue【一般廃棄物処理施設】&#10;有形固定資産減価償却率">
          <a:extLst>
            <a:ext uri="{FF2B5EF4-FFF2-40B4-BE49-F238E27FC236}">
              <a16:creationId xmlns:a16="http://schemas.microsoft.com/office/drawing/2014/main" id="{98F5FCB6-F741-4496-B5FD-AE2CE4CB984E}"/>
            </a:ext>
          </a:extLst>
        </xdr:cNvPr>
        <xdr:cNvSpPr txBox="1"/>
      </xdr:nvSpPr>
      <xdr:spPr>
        <a:xfrm>
          <a:off x="13500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126382</xdr:rowOff>
    </xdr:from>
    <xdr:ext cx="405111" cy="259045"/>
    <xdr:sp macro="" textlink="">
      <xdr:nvSpPr>
        <xdr:cNvPr id="354" name="n_4mainValue【一般廃棄物処理施設】&#10;有形固定資産減価償却率">
          <a:extLst>
            <a:ext uri="{FF2B5EF4-FFF2-40B4-BE49-F238E27FC236}">
              <a16:creationId xmlns:a16="http://schemas.microsoft.com/office/drawing/2014/main" id="{DEB35E20-29C1-4AD3-82F5-9B1536A43568}"/>
            </a:ext>
          </a:extLst>
        </xdr:cNvPr>
        <xdr:cNvSpPr txBox="1"/>
      </xdr:nvSpPr>
      <xdr:spPr>
        <a:xfrm>
          <a:off x="12611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2BE90B37-9675-45DB-9D50-9FE93071B13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CA522346-0C7F-43DF-9E12-DC5C40D6297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9D4BE486-CCF9-42EB-9083-780511A51FD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8AF6BD74-E34B-4973-B385-24AB65CC649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647AD688-1FF0-4FF0-843C-3C54D83E805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496B22EE-826B-4862-8F69-710F85EFEC1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CE0DF9DA-8515-4E08-B9FA-947BDBA13DC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066CF581-67AD-46D4-89EA-B0E56104604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32349435-83F7-4681-963D-0DE1C72C732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4F93068A-7CA2-4351-A155-E55B6A1DF4F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5" name="直線コネクタ 364">
          <a:extLst>
            <a:ext uri="{FF2B5EF4-FFF2-40B4-BE49-F238E27FC236}">
              <a16:creationId xmlns:a16="http://schemas.microsoft.com/office/drawing/2014/main" id="{4D29FC69-73EA-44F4-8ADB-FF2F8DEAA98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6" name="テキスト ボックス 365">
          <a:extLst>
            <a:ext uri="{FF2B5EF4-FFF2-40B4-BE49-F238E27FC236}">
              <a16:creationId xmlns:a16="http://schemas.microsoft.com/office/drawing/2014/main" id="{D6C9921E-97D3-49AA-B66A-078D6A8F8D0A}"/>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7" name="直線コネクタ 366">
          <a:extLst>
            <a:ext uri="{FF2B5EF4-FFF2-40B4-BE49-F238E27FC236}">
              <a16:creationId xmlns:a16="http://schemas.microsoft.com/office/drawing/2014/main" id="{C338A5F8-DE5E-4399-B96F-4C5F1878502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8" name="テキスト ボックス 367">
          <a:extLst>
            <a:ext uri="{FF2B5EF4-FFF2-40B4-BE49-F238E27FC236}">
              <a16:creationId xmlns:a16="http://schemas.microsoft.com/office/drawing/2014/main" id="{6102EAA1-6564-4B33-8AAB-D8B75781D043}"/>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9" name="直線コネクタ 368">
          <a:extLst>
            <a:ext uri="{FF2B5EF4-FFF2-40B4-BE49-F238E27FC236}">
              <a16:creationId xmlns:a16="http://schemas.microsoft.com/office/drawing/2014/main" id="{D5038DAA-B502-4D0B-8DF4-630886A9C8A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0" name="テキスト ボックス 369">
          <a:extLst>
            <a:ext uri="{FF2B5EF4-FFF2-40B4-BE49-F238E27FC236}">
              <a16:creationId xmlns:a16="http://schemas.microsoft.com/office/drawing/2014/main" id="{1FEE576B-90D5-47F5-9BBA-4D96A0D621CF}"/>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1" name="直線コネクタ 370">
          <a:extLst>
            <a:ext uri="{FF2B5EF4-FFF2-40B4-BE49-F238E27FC236}">
              <a16:creationId xmlns:a16="http://schemas.microsoft.com/office/drawing/2014/main" id="{7E1D949B-CD5F-4B94-AF81-D598F784785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2" name="テキスト ボックス 371">
          <a:extLst>
            <a:ext uri="{FF2B5EF4-FFF2-40B4-BE49-F238E27FC236}">
              <a16:creationId xmlns:a16="http://schemas.microsoft.com/office/drawing/2014/main" id="{A8037B1C-9C06-492E-B041-F7A4E7F957A5}"/>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a:extLst>
            <a:ext uri="{FF2B5EF4-FFF2-40B4-BE49-F238E27FC236}">
              <a16:creationId xmlns:a16="http://schemas.microsoft.com/office/drawing/2014/main" id="{F86AC1B7-C26E-4487-8FF9-472F9055545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4" name="テキスト ボックス 373">
          <a:extLst>
            <a:ext uri="{FF2B5EF4-FFF2-40B4-BE49-F238E27FC236}">
              <a16:creationId xmlns:a16="http://schemas.microsoft.com/office/drawing/2014/main" id="{9665A044-4584-4397-8905-35A8605668A4}"/>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一般廃棄物処理施設】&#10;一人当たり有形固定資産（償却資産）額グラフ枠">
          <a:extLst>
            <a:ext uri="{FF2B5EF4-FFF2-40B4-BE49-F238E27FC236}">
              <a16:creationId xmlns:a16="http://schemas.microsoft.com/office/drawing/2014/main" id="{5ACC0234-B789-458E-A6C5-227527DAE12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376" name="直線コネクタ 375">
          <a:extLst>
            <a:ext uri="{FF2B5EF4-FFF2-40B4-BE49-F238E27FC236}">
              <a16:creationId xmlns:a16="http://schemas.microsoft.com/office/drawing/2014/main" id="{86430A5A-AC0D-41B7-B21C-5511B79662A8}"/>
            </a:ext>
          </a:extLst>
        </xdr:cNvPr>
        <xdr:cNvCxnSpPr/>
      </xdr:nvCxnSpPr>
      <xdr:spPr>
        <a:xfrm flipV="1">
          <a:off x="22160864" y="5981869"/>
          <a:ext cx="0" cy="117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377" name="【一般廃棄物処理施設】&#10;一人当たり有形固定資産（償却資産）額最小値テキスト">
          <a:extLst>
            <a:ext uri="{FF2B5EF4-FFF2-40B4-BE49-F238E27FC236}">
              <a16:creationId xmlns:a16="http://schemas.microsoft.com/office/drawing/2014/main" id="{E37CFFA3-915C-4003-AAF7-FCE2D802B3F8}"/>
            </a:ext>
          </a:extLst>
        </xdr:cNvPr>
        <xdr:cNvSpPr txBox="1"/>
      </xdr:nvSpPr>
      <xdr:spPr>
        <a:xfrm>
          <a:off x="22199600" y="716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378" name="直線コネクタ 377">
          <a:extLst>
            <a:ext uri="{FF2B5EF4-FFF2-40B4-BE49-F238E27FC236}">
              <a16:creationId xmlns:a16="http://schemas.microsoft.com/office/drawing/2014/main" id="{3FAC6815-64A9-45B2-B77E-D9181BD7EEB7}"/>
            </a:ext>
          </a:extLst>
        </xdr:cNvPr>
        <xdr:cNvCxnSpPr/>
      </xdr:nvCxnSpPr>
      <xdr:spPr>
        <a:xfrm>
          <a:off x="22072600" y="715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379" name="【一般廃棄物処理施設】&#10;一人当たり有形固定資産（償却資産）額最大値テキスト">
          <a:extLst>
            <a:ext uri="{FF2B5EF4-FFF2-40B4-BE49-F238E27FC236}">
              <a16:creationId xmlns:a16="http://schemas.microsoft.com/office/drawing/2014/main" id="{26C631AB-2496-4336-B0D2-DAFEF22171B5}"/>
            </a:ext>
          </a:extLst>
        </xdr:cNvPr>
        <xdr:cNvSpPr txBox="1"/>
      </xdr:nvSpPr>
      <xdr:spPr>
        <a:xfrm>
          <a:off x="22199600" y="575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380" name="直線コネクタ 379">
          <a:extLst>
            <a:ext uri="{FF2B5EF4-FFF2-40B4-BE49-F238E27FC236}">
              <a16:creationId xmlns:a16="http://schemas.microsoft.com/office/drawing/2014/main" id="{6D2F1A9D-4644-4779-9E92-C3690ECFC84B}"/>
            </a:ext>
          </a:extLst>
        </xdr:cNvPr>
        <xdr:cNvCxnSpPr/>
      </xdr:nvCxnSpPr>
      <xdr:spPr>
        <a:xfrm>
          <a:off x="22072600" y="598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115794</xdr:rowOff>
    </xdr:from>
    <xdr:ext cx="599010" cy="259045"/>
    <xdr:sp macro="" textlink="">
      <xdr:nvSpPr>
        <xdr:cNvPr id="381" name="【一般廃棄物処理施設】&#10;一人当たり有形固定資産（償却資産）額平均値テキスト">
          <a:extLst>
            <a:ext uri="{FF2B5EF4-FFF2-40B4-BE49-F238E27FC236}">
              <a16:creationId xmlns:a16="http://schemas.microsoft.com/office/drawing/2014/main" id="{2E98A699-57CE-445D-A9D4-7532121B6487}"/>
            </a:ext>
          </a:extLst>
        </xdr:cNvPr>
        <xdr:cNvSpPr txBox="1"/>
      </xdr:nvSpPr>
      <xdr:spPr>
        <a:xfrm>
          <a:off x="22199600" y="663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382" name="フローチャート: 判断 381">
          <a:extLst>
            <a:ext uri="{FF2B5EF4-FFF2-40B4-BE49-F238E27FC236}">
              <a16:creationId xmlns:a16="http://schemas.microsoft.com/office/drawing/2014/main" id="{F61CCC3F-D9B1-45D5-A07B-20046F8F37CC}"/>
            </a:ext>
          </a:extLst>
        </xdr:cNvPr>
        <xdr:cNvSpPr/>
      </xdr:nvSpPr>
      <xdr:spPr>
        <a:xfrm>
          <a:off x="22110700" y="67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383" name="フローチャート: 判断 382">
          <a:extLst>
            <a:ext uri="{FF2B5EF4-FFF2-40B4-BE49-F238E27FC236}">
              <a16:creationId xmlns:a16="http://schemas.microsoft.com/office/drawing/2014/main" id="{0410EF61-053D-4145-9649-E9859ACF7988}"/>
            </a:ext>
          </a:extLst>
        </xdr:cNvPr>
        <xdr:cNvSpPr/>
      </xdr:nvSpPr>
      <xdr:spPr>
        <a:xfrm>
          <a:off x="212725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96113</xdr:rowOff>
    </xdr:from>
    <xdr:to>
      <xdr:col>107</xdr:col>
      <xdr:colOff>101600</xdr:colOff>
      <xdr:row>40</xdr:row>
      <xdr:rowOff>26263</xdr:rowOff>
    </xdr:to>
    <xdr:sp macro="" textlink="">
      <xdr:nvSpPr>
        <xdr:cNvPr id="384" name="フローチャート: 判断 383">
          <a:extLst>
            <a:ext uri="{FF2B5EF4-FFF2-40B4-BE49-F238E27FC236}">
              <a16:creationId xmlns:a16="http://schemas.microsoft.com/office/drawing/2014/main" id="{1D91DA31-26D3-45FD-85A3-FF9135C2B2A7}"/>
            </a:ext>
          </a:extLst>
        </xdr:cNvPr>
        <xdr:cNvSpPr/>
      </xdr:nvSpPr>
      <xdr:spPr>
        <a:xfrm>
          <a:off x="20383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105645</xdr:rowOff>
    </xdr:from>
    <xdr:to>
      <xdr:col>102</xdr:col>
      <xdr:colOff>165100</xdr:colOff>
      <xdr:row>40</xdr:row>
      <xdr:rowOff>35795</xdr:rowOff>
    </xdr:to>
    <xdr:sp macro="" textlink="">
      <xdr:nvSpPr>
        <xdr:cNvPr id="385" name="フローチャート: 判断 384">
          <a:extLst>
            <a:ext uri="{FF2B5EF4-FFF2-40B4-BE49-F238E27FC236}">
              <a16:creationId xmlns:a16="http://schemas.microsoft.com/office/drawing/2014/main" id="{E64E98FE-6999-4E83-8585-55383C2EE8F5}"/>
            </a:ext>
          </a:extLst>
        </xdr:cNvPr>
        <xdr:cNvSpPr/>
      </xdr:nvSpPr>
      <xdr:spPr>
        <a:xfrm>
          <a:off x="19494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101165</xdr:rowOff>
    </xdr:from>
    <xdr:to>
      <xdr:col>98</xdr:col>
      <xdr:colOff>38100</xdr:colOff>
      <xdr:row>40</xdr:row>
      <xdr:rowOff>31315</xdr:rowOff>
    </xdr:to>
    <xdr:sp macro="" textlink="">
      <xdr:nvSpPr>
        <xdr:cNvPr id="386" name="フローチャート: 判断 385">
          <a:extLst>
            <a:ext uri="{FF2B5EF4-FFF2-40B4-BE49-F238E27FC236}">
              <a16:creationId xmlns:a16="http://schemas.microsoft.com/office/drawing/2014/main" id="{AA42387B-BB45-4D7F-B519-3672443608A9}"/>
            </a:ext>
          </a:extLst>
        </xdr:cNvPr>
        <xdr:cNvSpPr/>
      </xdr:nvSpPr>
      <xdr:spPr>
        <a:xfrm>
          <a:off x="18605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CB2F45EE-B2ED-4F97-B7C1-B3DD958C25F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B13BC3F7-BB19-4893-87EA-60000934EB8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1088DB10-5BFC-4576-8A90-65FC8457229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8F353E7-92E8-4A8D-AFCC-2A13B0F4E59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1A5FAC0F-1000-42A1-B4D2-603E029F816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158109</xdr:rowOff>
    </xdr:from>
    <xdr:to>
      <xdr:col>116</xdr:col>
      <xdr:colOff>114300</xdr:colOff>
      <xdr:row>41</xdr:row>
      <xdr:rowOff>88259</xdr:rowOff>
    </xdr:to>
    <xdr:sp macro="" textlink="">
      <xdr:nvSpPr>
        <xdr:cNvPr id="392" name="楕円 391">
          <a:extLst>
            <a:ext uri="{FF2B5EF4-FFF2-40B4-BE49-F238E27FC236}">
              <a16:creationId xmlns:a16="http://schemas.microsoft.com/office/drawing/2014/main" id="{FF221066-D548-41CF-9F24-3592852666C7}"/>
            </a:ext>
          </a:extLst>
        </xdr:cNvPr>
        <xdr:cNvSpPr/>
      </xdr:nvSpPr>
      <xdr:spPr>
        <a:xfrm>
          <a:off x="22110700" y="701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73036</xdr:rowOff>
    </xdr:from>
    <xdr:ext cx="534377" cy="259045"/>
    <xdr:sp macro="" textlink="">
      <xdr:nvSpPr>
        <xdr:cNvPr id="393" name="【一般廃棄物処理施設】&#10;一人当たり有形固定資産（償却資産）額該当値テキスト">
          <a:extLst>
            <a:ext uri="{FF2B5EF4-FFF2-40B4-BE49-F238E27FC236}">
              <a16:creationId xmlns:a16="http://schemas.microsoft.com/office/drawing/2014/main" id="{22CA1D19-3A2E-4B6E-B179-976CC1DF390A}"/>
            </a:ext>
          </a:extLst>
        </xdr:cNvPr>
        <xdr:cNvSpPr txBox="1"/>
      </xdr:nvSpPr>
      <xdr:spPr>
        <a:xfrm>
          <a:off x="22199600" y="693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160613</xdr:rowOff>
    </xdr:from>
    <xdr:to>
      <xdr:col>112</xdr:col>
      <xdr:colOff>38100</xdr:colOff>
      <xdr:row>41</xdr:row>
      <xdr:rowOff>90763</xdr:rowOff>
    </xdr:to>
    <xdr:sp macro="" textlink="">
      <xdr:nvSpPr>
        <xdr:cNvPr id="394" name="楕円 393">
          <a:extLst>
            <a:ext uri="{FF2B5EF4-FFF2-40B4-BE49-F238E27FC236}">
              <a16:creationId xmlns:a16="http://schemas.microsoft.com/office/drawing/2014/main" id="{B61FCFC6-B0D5-4DC6-B5D4-F4C5B3831EF8}"/>
            </a:ext>
          </a:extLst>
        </xdr:cNvPr>
        <xdr:cNvSpPr/>
      </xdr:nvSpPr>
      <xdr:spPr>
        <a:xfrm>
          <a:off x="21272500" y="701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37459</xdr:rowOff>
    </xdr:from>
    <xdr:to>
      <xdr:col>116</xdr:col>
      <xdr:colOff>63500</xdr:colOff>
      <xdr:row>41</xdr:row>
      <xdr:rowOff>39963</xdr:rowOff>
    </xdr:to>
    <xdr:cxnSp macro="">
      <xdr:nvCxnSpPr>
        <xdr:cNvPr id="395" name="直線コネクタ 394">
          <a:extLst>
            <a:ext uri="{FF2B5EF4-FFF2-40B4-BE49-F238E27FC236}">
              <a16:creationId xmlns:a16="http://schemas.microsoft.com/office/drawing/2014/main" id="{9B65BB39-9476-4686-928F-34EC4CAA4557}"/>
            </a:ext>
          </a:extLst>
        </xdr:cNvPr>
        <xdr:cNvCxnSpPr/>
      </xdr:nvCxnSpPr>
      <xdr:spPr>
        <a:xfrm flipV="1">
          <a:off x="21323300" y="7066909"/>
          <a:ext cx="8382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162996</xdr:rowOff>
    </xdr:from>
    <xdr:to>
      <xdr:col>107</xdr:col>
      <xdr:colOff>101600</xdr:colOff>
      <xdr:row>41</xdr:row>
      <xdr:rowOff>93146</xdr:rowOff>
    </xdr:to>
    <xdr:sp macro="" textlink="">
      <xdr:nvSpPr>
        <xdr:cNvPr id="396" name="楕円 395">
          <a:extLst>
            <a:ext uri="{FF2B5EF4-FFF2-40B4-BE49-F238E27FC236}">
              <a16:creationId xmlns:a16="http://schemas.microsoft.com/office/drawing/2014/main" id="{FE8C8CE9-453C-41B4-BE96-A41EF159149D}"/>
            </a:ext>
          </a:extLst>
        </xdr:cNvPr>
        <xdr:cNvSpPr/>
      </xdr:nvSpPr>
      <xdr:spPr>
        <a:xfrm>
          <a:off x="20383500" y="702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39963</xdr:rowOff>
    </xdr:from>
    <xdr:to>
      <xdr:col>111</xdr:col>
      <xdr:colOff>177800</xdr:colOff>
      <xdr:row>41</xdr:row>
      <xdr:rowOff>42346</xdr:rowOff>
    </xdr:to>
    <xdr:cxnSp macro="">
      <xdr:nvCxnSpPr>
        <xdr:cNvPr id="397" name="直線コネクタ 396">
          <a:extLst>
            <a:ext uri="{FF2B5EF4-FFF2-40B4-BE49-F238E27FC236}">
              <a16:creationId xmlns:a16="http://schemas.microsoft.com/office/drawing/2014/main" id="{4FD9E3D4-806C-43FF-A675-7DDBE2F5FB20}"/>
            </a:ext>
          </a:extLst>
        </xdr:cNvPr>
        <xdr:cNvCxnSpPr/>
      </xdr:nvCxnSpPr>
      <xdr:spPr>
        <a:xfrm flipV="1">
          <a:off x="20434300" y="7069413"/>
          <a:ext cx="8890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164096</xdr:rowOff>
    </xdr:from>
    <xdr:to>
      <xdr:col>102</xdr:col>
      <xdr:colOff>165100</xdr:colOff>
      <xdr:row>41</xdr:row>
      <xdr:rowOff>94246</xdr:rowOff>
    </xdr:to>
    <xdr:sp macro="" textlink="">
      <xdr:nvSpPr>
        <xdr:cNvPr id="398" name="楕円 397">
          <a:extLst>
            <a:ext uri="{FF2B5EF4-FFF2-40B4-BE49-F238E27FC236}">
              <a16:creationId xmlns:a16="http://schemas.microsoft.com/office/drawing/2014/main" id="{81A7D55D-0D79-4F36-8DE9-1A88E382FA28}"/>
            </a:ext>
          </a:extLst>
        </xdr:cNvPr>
        <xdr:cNvSpPr/>
      </xdr:nvSpPr>
      <xdr:spPr>
        <a:xfrm>
          <a:off x="19494500" y="702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42346</xdr:rowOff>
    </xdr:from>
    <xdr:to>
      <xdr:col>107</xdr:col>
      <xdr:colOff>50800</xdr:colOff>
      <xdr:row>41</xdr:row>
      <xdr:rowOff>43446</xdr:rowOff>
    </xdr:to>
    <xdr:cxnSp macro="">
      <xdr:nvCxnSpPr>
        <xdr:cNvPr id="399" name="直線コネクタ 398">
          <a:extLst>
            <a:ext uri="{FF2B5EF4-FFF2-40B4-BE49-F238E27FC236}">
              <a16:creationId xmlns:a16="http://schemas.microsoft.com/office/drawing/2014/main" id="{61158E99-7DCE-476B-8673-7BF5E3D21863}"/>
            </a:ext>
          </a:extLst>
        </xdr:cNvPr>
        <xdr:cNvCxnSpPr/>
      </xdr:nvCxnSpPr>
      <xdr:spPr>
        <a:xfrm flipV="1">
          <a:off x="19545300" y="7071796"/>
          <a:ext cx="889000" cy="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165118</xdr:rowOff>
    </xdr:from>
    <xdr:to>
      <xdr:col>98</xdr:col>
      <xdr:colOff>38100</xdr:colOff>
      <xdr:row>41</xdr:row>
      <xdr:rowOff>95268</xdr:rowOff>
    </xdr:to>
    <xdr:sp macro="" textlink="">
      <xdr:nvSpPr>
        <xdr:cNvPr id="400" name="楕円 399">
          <a:extLst>
            <a:ext uri="{FF2B5EF4-FFF2-40B4-BE49-F238E27FC236}">
              <a16:creationId xmlns:a16="http://schemas.microsoft.com/office/drawing/2014/main" id="{BD8D4727-99F7-4381-934C-CFC9ECFF0D67}"/>
            </a:ext>
          </a:extLst>
        </xdr:cNvPr>
        <xdr:cNvSpPr/>
      </xdr:nvSpPr>
      <xdr:spPr>
        <a:xfrm>
          <a:off x="18605500" y="702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43446</xdr:rowOff>
    </xdr:from>
    <xdr:to>
      <xdr:col>102</xdr:col>
      <xdr:colOff>114300</xdr:colOff>
      <xdr:row>41</xdr:row>
      <xdr:rowOff>44468</xdr:rowOff>
    </xdr:to>
    <xdr:cxnSp macro="">
      <xdr:nvCxnSpPr>
        <xdr:cNvPr id="401" name="直線コネクタ 400">
          <a:extLst>
            <a:ext uri="{FF2B5EF4-FFF2-40B4-BE49-F238E27FC236}">
              <a16:creationId xmlns:a16="http://schemas.microsoft.com/office/drawing/2014/main" id="{5B946260-83D2-4B97-93DA-E9428A465F3D}"/>
            </a:ext>
          </a:extLst>
        </xdr:cNvPr>
        <xdr:cNvCxnSpPr/>
      </xdr:nvCxnSpPr>
      <xdr:spPr>
        <a:xfrm flipV="1">
          <a:off x="18656300" y="7072896"/>
          <a:ext cx="889000" cy="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33652</xdr:rowOff>
    </xdr:from>
    <xdr:ext cx="599010" cy="259045"/>
    <xdr:sp macro="" textlink="">
      <xdr:nvSpPr>
        <xdr:cNvPr id="402" name="n_1aveValue【一般廃棄物処理施設】&#10;一人当たり有形固定資産（償却資産）額">
          <a:extLst>
            <a:ext uri="{FF2B5EF4-FFF2-40B4-BE49-F238E27FC236}">
              <a16:creationId xmlns:a16="http://schemas.microsoft.com/office/drawing/2014/main" id="{8F882FB0-C560-4AE6-A683-530E77F25206}"/>
            </a:ext>
          </a:extLst>
        </xdr:cNvPr>
        <xdr:cNvSpPr txBox="1"/>
      </xdr:nvSpPr>
      <xdr:spPr>
        <a:xfrm>
          <a:off x="21011095" y="654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42790</xdr:rowOff>
    </xdr:from>
    <xdr:ext cx="599010" cy="259045"/>
    <xdr:sp macro="" textlink="">
      <xdr:nvSpPr>
        <xdr:cNvPr id="403" name="n_2aveValue【一般廃棄物処理施設】&#10;一人当たり有形固定資産（償却資産）額">
          <a:extLst>
            <a:ext uri="{FF2B5EF4-FFF2-40B4-BE49-F238E27FC236}">
              <a16:creationId xmlns:a16="http://schemas.microsoft.com/office/drawing/2014/main" id="{0ECFB90E-8B2D-4F60-A2C7-88A8BDA13AB5}"/>
            </a:ext>
          </a:extLst>
        </xdr:cNvPr>
        <xdr:cNvSpPr txBox="1"/>
      </xdr:nvSpPr>
      <xdr:spPr>
        <a:xfrm>
          <a:off x="20134795" y="65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52322</xdr:rowOff>
    </xdr:from>
    <xdr:ext cx="599010" cy="259045"/>
    <xdr:sp macro="" textlink="">
      <xdr:nvSpPr>
        <xdr:cNvPr id="404" name="n_3aveValue【一般廃棄物処理施設】&#10;一人当たり有形固定資産（償却資産）額">
          <a:extLst>
            <a:ext uri="{FF2B5EF4-FFF2-40B4-BE49-F238E27FC236}">
              <a16:creationId xmlns:a16="http://schemas.microsoft.com/office/drawing/2014/main" id="{13F08A32-CAD0-433B-AF31-0880E9CCAF9E}"/>
            </a:ext>
          </a:extLst>
        </xdr:cNvPr>
        <xdr:cNvSpPr txBox="1"/>
      </xdr:nvSpPr>
      <xdr:spPr>
        <a:xfrm>
          <a:off x="192457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47842</xdr:rowOff>
    </xdr:from>
    <xdr:ext cx="599010" cy="259045"/>
    <xdr:sp macro="" textlink="">
      <xdr:nvSpPr>
        <xdr:cNvPr id="405" name="n_4aveValue【一般廃棄物処理施設】&#10;一人当たり有形固定資産（償却資産）額">
          <a:extLst>
            <a:ext uri="{FF2B5EF4-FFF2-40B4-BE49-F238E27FC236}">
              <a16:creationId xmlns:a16="http://schemas.microsoft.com/office/drawing/2014/main" id="{05FE28C7-61E0-411E-AB7F-21C6F58C681E}"/>
            </a:ext>
          </a:extLst>
        </xdr:cNvPr>
        <xdr:cNvSpPr txBox="1"/>
      </xdr:nvSpPr>
      <xdr:spPr>
        <a:xfrm>
          <a:off x="18356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81890</xdr:rowOff>
    </xdr:from>
    <xdr:ext cx="534377" cy="259045"/>
    <xdr:sp macro="" textlink="">
      <xdr:nvSpPr>
        <xdr:cNvPr id="406" name="n_1mainValue【一般廃棄物処理施設】&#10;一人当たり有形固定資産（償却資産）額">
          <a:extLst>
            <a:ext uri="{FF2B5EF4-FFF2-40B4-BE49-F238E27FC236}">
              <a16:creationId xmlns:a16="http://schemas.microsoft.com/office/drawing/2014/main" id="{15167442-A507-4EE4-BCE6-80CB81CA491E}"/>
            </a:ext>
          </a:extLst>
        </xdr:cNvPr>
        <xdr:cNvSpPr txBox="1"/>
      </xdr:nvSpPr>
      <xdr:spPr>
        <a:xfrm>
          <a:off x="21043411" y="711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84273</xdr:rowOff>
    </xdr:from>
    <xdr:ext cx="534377" cy="259045"/>
    <xdr:sp macro="" textlink="">
      <xdr:nvSpPr>
        <xdr:cNvPr id="407" name="n_2mainValue【一般廃棄物処理施設】&#10;一人当たり有形固定資産（償却資産）額">
          <a:extLst>
            <a:ext uri="{FF2B5EF4-FFF2-40B4-BE49-F238E27FC236}">
              <a16:creationId xmlns:a16="http://schemas.microsoft.com/office/drawing/2014/main" id="{2F2BEED3-1E82-47A0-9556-9B4C29678428}"/>
            </a:ext>
          </a:extLst>
        </xdr:cNvPr>
        <xdr:cNvSpPr txBox="1"/>
      </xdr:nvSpPr>
      <xdr:spPr>
        <a:xfrm>
          <a:off x="20167111" y="711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85373</xdr:rowOff>
    </xdr:from>
    <xdr:ext cx="534377" cy="259045"/>
    <xdr:sp macro="" textlink="">
      <xdr:nvSpPr>
        <xdr:cNvPr id="408" name="n_3mainValue【一般廃棄物処理施設】&#10;一人当たり有形固定資産（償却資産）額">
          <a:extLst>
            <a:ext uri="{FF2B5EF4-FFF2-40B4-BE49-F238E27FC236}">
              <a16:creationId xmlns:a16="http://schemas.microsoft.com/office/drawing/2014/main" id="{6D1ECE49-A344-4BAE-B8A7-31E7E2363D07}"/>
            </a:ext>
          </a:extLst>
        </xdr:cNvPr>
        <xdr:cNvSpPr txBox="1"/>
      </xdr:nvSpPr>
      <xdr:spPr>
        <a:xfrm>
          <a:off x="19278111" y="711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86395</xdr:rowOff>
    </xdr:from>
    <xdr:ext cx="534377" cy="259045"/>
    <xdr:sp macro="" textlink="">
      <xdr:nvSpPr>
        <xdr:cNvPr id="409" name="n_4mainValue【一般廃棄物処理施設】&#10;一人当たり有形固定資産（償却資産）額">
          <a:extLst>
            <a:ext uri="{FF2B5EF4-FFF2-40B4-BE49-F238E27FC236}">
              <a16:creationId xmlns:a16="http://schemas.microsoft.com/office/drawing/2014/main" id="{4C0F8230-3B48-4FD8-8DD1-1AD8BB401DEA}"/>
            </a:ext>
          </a:extLst>
        </xdr:cNvPr>
        <xdr:cNvSpPr txBox="1"/>
      </xdr:nvSpPr>
      <xdr:spPr>
        <a:xfrm>
          <a:off x="18389111" y="711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C9894174-62CA-4729-8A77-6ADEBA9D66E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3104886A-75A9-4326-BAED-6F18637F7C8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E2203CCE-869B-43EE-B527-1B771E688A8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82108BA2-952F-4BA6-9FD9-E9F71CCCA73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331D79C4-160B-412C-9B21-67B9943EC04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50928C21-02CB-48CF-B0B7-7C9CF98B62D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F21ED010-9DCC-4D2A-AB7F-642ED238FE2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921253A6-60B0-48D5-B067-9BF2C9FCEA6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a16="http://schemas.microsoft.com/office/drawing/2014/main" id="{506939A8-5542-4409-BE97-10191FA4771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a16="http://schemas.microsoft.com/office/drawing/2014/main" id="{1E1C850C-AAB7-454B-9209-A31C4339DAC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a16="http://schemas.microsoft.com/office/drawing/2014/main" id="{11F14020-929A-44BB-B19B-4282439D67C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a:extLst>
            <a:ext uri="{FF2B5EF4-FFF2-40B4-BE49-F238E27FC236}">
              <a16:creationId xmlns:a16="http://schemas.microsoft.com/office/drawing/2014/main" id="{2672A3FC-DE30-47F2-8678-5A100687A23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2" name="テキスト ボックス 421">
          <a:extLst>
            <a:ext uri="{FF2B5EF4-FFF2-40B4-BE49-F238E27FC236}">
              <a16:creationId xmlns:a16="http://schemas.microsoft.com/office/drawing/2014/main" id="{A379C524-7CBC-4567-AC67-AD4A0CBAEBBE}"/>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a:extLst>
            <a:ext uri="{FF2B5EF4-FFF2-40B4-BE49-F238E27FC236}">
              <a16:creationId xmlns:a16="http://schemas.microsoft.com/office/drawing/2014/main" id="{1D467D83-85BD-4454-9855-EE92C3C4883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a:extLst>
            <a:ext uri="{FF2B5EF4-FFF2-40B4-BE49-F238E27FC236}">
              <a16:creationId xmlns:a16="http://schemas.microsoft.com/office/drawing/2014/main" id="{CA441164-878F-4F07-87E0-091B30A9A91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a:extLst>
            <a:ext uri="{FF2B5EF4-FFF2-40B4-BE49-F238E27FC236}">
              <a16:creationId xmlns:a16="http://schemas.microsoft.com/office/drawing/2014/main" id="{86A297B9-D3A0-444C-A445-5039E720803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a:extLst>
            <a:ext uri="{FF2B5EF4-FFF2-40B4-BE49-F238E27FC236}">
              <a16:creationId xmlns:a16="http://schemas.microsoft.com/office/drawing/2014/main" id="{FE5D22AD-3CB0-43F8-BF04-7DE98D44392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a:extLst>
            <a:ext uri="{FF2B5EF4-FFF2-40B4-BE49-F238E27FC236}">
              <a16:creationId xmlns:a16="http://schemas.microsoft.com/office/drawing/2014/main" id="{4E2B3BB5-3D28-4390-B033-A617066EFC4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a:extLst>
            <a:ext uri="{FF2B5EF4-FFF2-40B4-BE49-F238E27FC236}">
              <a16:creationId xmlns:a16="http://schemas.microsoft.com/office/drawing/2014/main" id="{9D13CEF0-1B95-4E29-8188-BADDCCD649E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a:extLst>
            <a:ext uri="{FF2B5EF4-FFF2-40B4-BE49-F238E27FC236}">
              <a16:creationId xmlns:a16="http://schemas.microsoft.com/office/drawing/2014/main" id="{4507F98A-1A62-4427-B8AE-BD887860FCB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30" name="テキスト ボックス 429">
          <a:extLst>
            <a:ext uri="{FF2B5EF4-FFF2-40B4-BE49-F238E27FC236}">
              <a16:creationId xmlns:a16="http://schemas.microsoft.com/office/drawing/2014/main" id="{9EDA2A72-876F-4B17-BC5B-F27EA4DFF374}"/>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id="{AA0B59E8-BCB1-4449-8BA8-7E4327E67A9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保健センター・保健所】&#10;有形固定資産減価償却率グラフ枠">
          <a:extLst>
            <a:ext uri="{FF2B5EF4-FFF2-40B4-BE49-F238E27FC236}">
              <a16:creationId xmlns:a16="http://schemas.microsoft.com/office/drawing/2014/main" id="{94B9544B-0AA1-4588-833C-73A14BCD6B1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433" name="直線コネクタ 432">
          <a:extLst>
            <a:ext uri="{FF2B5EF4-FFF2-40B4-BE49-F238E27FC236}">
              <a16:creationId xmlns:a16="http://schemas.microsoft.com/office/drawing/2014/main" id="{EEE78482-5795-4CBD-B523-7FEB32DD2703}"/>
            </a:ext>
          </a:extLst>
        </xdr:cNvPr>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434" name="【保健センター・保健所】&#10;有形固定資産減価償却率最小値テキスト">
          <a:extLst>
            <a:ext uri="{FF2B5EF4-FFF2-40B4-BE49-F238E27FC236}">
              <a16:creationId xmlns:a16="http://schemas.microsoft.com/office/drawing/2014/main" id="{ABA92892-4105-4B76-9CDE-39D853E8BEF7}"/>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435" name="直線コネクタ 434">
          <a:extLst>
            <a:ext uri="{FF2B5EF4-FFF2-40B4-BE49-F238E27FC236}">
              <a16:creationId xmlns:a16="http://schemas.microsoft.com/office/drawing/2014/main" id="{A9EB9430-A4DA-4FED-B10B-EA904B17B12F}"/>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436" name="【保健センター・保健所】&#10;有形固定資産減価償却率最大値テキスト">
          <a:extLst>
            <a:ext uri="{FF2B5EF4-FFF2-40B4-BE49-F238E27FC236}">
              <a16:creationId xmlns:a16="http://schemas.microsoft.com/office/drawing/2014/main" id="{E161FDB1-619C-4E25-8512-127FB176D6E7}"/>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37" name="直線コネクタ 436">
          <a:extLst>
            <a:ext uri="{FF2B5EF4-FFF2-40B4-BE49-F238E27FC236}">
              <a16:creationId xmlns:a16="http://schemas.microsoft.com/office/drawing/2014/main" id="{54AEAE01-41DC-4BF1-9928-448A30684D7A}"/>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81297</xdr:rowOff>
    </xdr:from>
    <xdr:ext cx="405111" cy="259045"/>
    <xdr:sp macro="" textlink="">
      <xdr:nvSpPr>
        <xdr:cNvPr id="438" name="【保健センター・保健所】&#10;有形固定資産減価償却率平均値テキスト">
          <a:extLst>
            <a:ext uri="{FF2B5EF4-FFF2-40B4-BE49-F238E27FC236}">
              <a16:creationId xmlns:a16="http://schemas.microsoft.com/office/drawing/2014/main" id="{35B2D6EE-CAEB-4586-81C7-617EC19A62E7}"/>
            </a:ext>
          </a:extLst>
        </xdr:cNvPr>
        <xdr:cNvSpPr txBox="1"/>
      </xdr:nvSpPr>
      <xdr:spPr>
        <a:xfrm>
          <a:off x="16357600" y="10025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58420</xdr:rowOff>
    </xdr:from>
    <xdr:to>
      <xdr:col>85</xdr:col>
      <xdr:colOff>177800</xdr:colOff>
      <xdr:row>59</xdr:row>
      <xdr:rowOff>160020</xdr:rowOff>
    </xdr:to>
    <xdr:sp macro="" textlink="">
      <xdr:nvSpPr>
        <xdr:cNvPr id="439" name="フローチャート: 判断 438">
          <a:extLst>
            <a:ext uri="{FF2B5EF4-FFF2-40B4-BE49-F238E27FC236}">
              <a16:creationId xmlns:a16="http://schemas.microsoft.com/office/drawing/2014/main" id="{3A74F27B-F053-481C-AA21-39181F7B0720}"/>
            </a:ext>
          </a:extLst>
        </xdr:cNvPr>
        <xdr:cNvSpPr/>
      </xdr:nvSpPr>
      <xdr:spPr>
        <a:xfrm>
          <a:off x="16268700" y="1017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39370</xdr:rowOff>
    </xdr:from>
    <xdr:to>
      <xdr:col>81</xdr:col>
      <xdr:colOff>101600</xdr:colOff>
      <xdr:row>59</xdr:row>
      <xdr:rowOff>140970</xdr:rowOff>
    </xdr:to>
    <xdr:sp macro="" textlink="">
      <xdr:nvSpPr>
        <xdr:cNvPr id="440" name="フローチャート: 判断 439">
          <a:extLst>
            <a:ext uri="{FF2B5EF4-FFF2-40B4-BE49-F238E27FC236}">
              <a16:creationId xmlns:a16="http://schemas.microsoft.com/office/drawing/2014/main" id="{4D779338-7A76-44C0-9643-AAC89F782EEC}"/>
            </a:ext>
          </a:extLst>
        </xdr:cNvPr>
        <xdr:cNvSpPr/>
      </xdr:nvSpPr>
      <xdr:spPr>
        <a:xfrm>
          <a:off x="15430500" y="1015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8890</xdr:rowOff>
    </xdr:from>
    <xdr:to>
      <xdr:col>76</xdr:col>
      <xdr:colOff>165100</xdr:colOff>
      <xdr:row>59</xdr:row>
      <xdr:rowOff>110490</xdr:rowOff>
    </xdr:to>
    <xdr:sp macro="" textlink="">
      <xdr:nvSpPr>
        <xdr:cNvPr id="441" name="フローチャート: 判断 440">
          <a:extLst>
            <a:ext uri="{FF2B5EF4-FFF2-40B4-BE49-F238E27FC236}">
              <a16:creationId xmlns:a16="http://schemas.microsoft.com/office/drawing/2014/main" id="{2686199E-E9C5-448E-BFD3-240F9AEDFBCF}"/>
            </a:ext>
          </a:extLst>
        </xdr:cNvPr>
        <xdr:cNvSpPr/>
      </xdr:nvSpPr>
      <xdr:spPr>
        <a:xfrm>
          <a:off x="14541500" y="101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5080</xdr:rowOff>
    </xdr:from>
    <xdr:to>
      <xdr:col>72</xdr:col>
      <xdr:colOff>38100</xdr:colOff>
      <xdr:row>59</xdr:row>
      <xdr:rowOff>106680</xdr:rowOff>
    </xdr:to>
    <xdr:sp macro="" textlink="">
      <xdr:nvSpPr>
        <xdr:cNvPr id="442" name="フローチャート: 判断 441">
          <a:extLst>
            <a:ext uri="{FF2B5EF4-FFF2-40B4-BE49-F238E27FC236}">
              <a16:creationId xmlns:a16="http://schemas.microsoft.com/office/drawing/2014/main" id="{B0574032-06FB-403A-B69A-65999BED3106}"/>
            </a:ext>
          </a:extLst>
        </xdr:cNvPr>
        <xdr:cNvSpPr/>
      </xdr:nvSpPr>
      <xdr:spPr>
        <a:xfrm>
          <a:off x="13652500" y="1012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162560</xdr:rowOff>
    </xdr:from>
    <xdr:to>
      <xdr:col>67</xdr:col>
      <xdr:colOff>101600</xdr:colOff>
      <xdr:row>59</xdr:row>
      <xdr:rowOff>92710</xdr:rowOff>
    </xdr:to>
    <xdr:sp macro="" textlink="">
      <xdr:nvSpPr>
        <xdr:cNvPr id="443" name="フローチャート: 判断 442">
          <a:extLst>
            <a:ext uri="{FF2B5EF4-FFF2-40B4-BE49-F238E27FC236}">
              <a16:creationId xmlns:a16="http://schemas.microsoft.com/office/drawing/2014/main" id="{DDDD0CFF-4298-488D-BAA3-7F40DB2F75CC}"/>
            </a:ext>
          </a:extLst>
        </xdr:cNvPr>
        <xdr:cNvSpPr/>
      </xdr:nvSpPr>
      <xdr:spPr>
        <a:xfrm>
          <a:off x="12763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8A0FD79-2C50-491E-B99A-F10B3D1A2B7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2FA93F08-D8C9-4D7D-B869-2918619A7F0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BCD918B9-194D-43EC-BC50-32FEE5FFCDE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ED8346A4-6CDF-4DE2-837C-1E8638DDEAB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B91FED1B-24E9-4B3F-984B-680EE8034FB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95250</xdr:rowOff>
    </xdr:from>
    <xdr:to>
      <xdr:col>85</xdr:col>
      <xdr:colOff>177800</xdr:colOff>
      <xdr:row>60</xdr:row>
      <xdr:rowOff>25400</xdr:rowOff>
    </xdr:to>
    <xdr:sp macro="" textlink="">
      <xdr:nvSpPr>
        <xdr:cNvPr id="449" name="楕円 448">
          <a:extLst>
            <a:ext uri="{FF2B5EF4-FFF2-40B4-BE49-F238E27FC236}">
              <a16:creationId xmlns:a16="http://schemas.microsoft.com/office/drawing/2014/main" id="{B4D37B1C-9818-4B7E-B521-DDFDCC81CD0B}"/>
            </a:ext>
          </a:extLst>
        </xdr:cNvPr>
        <xdr:cNvSpPr/>
      </xdr:nvSpPr>
      <xdr:spPr>
        <a:xfrm>
          <a:off x="162687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73677</xdr:rowOff>
    </xdr:from>
    <xdr:ext cx="405111" cy="259045"/>
    <xdr:sp macro="" textlink="">
      <xdr:nvSpPr>
        <xdr:cNvPr id="450" name="【保健センター・保健所】&#10;有形固定資産減価償却率該当値テキスト">
          <a:extLst>
            <a:ext uri="{FF2B5EF4-FFF2-40B4-BE49-F238E27FC236}">
              <a16:creationId xmlns:a16="http://schemas.microsoft.com/office/drawing/2014/main" id="{E93308D8-3643-4B9D-A850-52A6B2AB97F4}"/>
            </a:ext>
          </a:extLst>
        </xdr:cNvPr>
        <xdr:cNvSpPr txBox="1"/>
      </xdr:nvSpPr>
      <xdr:spPr>
        <a:xfrm>
          <a:off x="16357600" y="1018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69850</xdr:rowOff>
    </xdr:from>
    <xdr:to>
      <xdr:col>81</xdr:col>
      <xdr:colOff>101600</xdr:colOff>
      <xdr:row>60</xdr:row>
      <xdr:rowOff>0</xdr:rowOff>
    </xdr:to>
    <xdr:sp macro="" textlink="">
      <xdr:nvSpPr>
        <xdr:cNvPr id="451" name="楕円 450">
          <a:extLst>
            <a:ext uri="{FF2B5EF4-FFF2-40B4-BE49-F238E27FC236}">
              <a16:creationId xmlns:a16="http://schemas.microsoft.com/office/drawing/2014/main" id="{F6BA540C-B1E8-4EBE-B56A-E4B681C27406}"/>
            </a:ext>
          </a:extLst>
        </xdr:cNvPr>
        <xdr:cNvSpPr/>
      </xdr:nvSpPr>
      <xdr:spPr>
        <a:xfrm>
          <a:off x="154305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120650</xdr:rowOff>
    </xdr:from>
    <xdr:to>
      <xdr:col>85</xdr:col>
      <xdr:colOff>127000</xdr:colOff>
      <xdr:row>59</xdr:row>
      <xdr:rowOff>146050</xdr:rowOff>
    </xdr:to>
    <xdr:cxnSp macro="">
      <xdr:nvCxnSpPr>
        <xdr:cNvPr id="452" name="直線コネクタ 451">
          <a:extLst>
            <a:ext uri="{FF2B5EF4-FFF2-40B4-BE49-F238E27FC236}">
              <a16:creationId xmlns:a16="http://schemas.microsoft.com/office/drawing/2014/main" id="{4B187097-A47E-4537-B8AE-8C6C615FB21E}"/>
            </a:ext>
          </a:extLst>
        </xdr:cNvPr>
        <xdr:cNvCxnSpPr/>
      </xdr:nvCxnSpPr>
      <xdr:spPr>
        <a:xfrm>
          <a:off x="15481300" y="10236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44450</xdr:rowOff>
    </xdr:from>
    <xdr:to>
      <xdr:col>76</xdr:col>
      <xdr:colOff>165100</xdr:colOff>
      <xdr:row>59</xdr:row>
      <xdr:rowOff>146050</xdr:rowOff>
    </xdr:to>
    <xdr:sp macro="" textlink="">
      <xdr:nvSpPr>
        <xdr:cNvPr id="453" name="楕円 452">
          <a:extLst>
            <a:ext uri="{FF2B5EF4-FFF2-40B4-BE49-F238E27FC236}">
              <a16:creationId xmlns:a16="http://schemas.microsoft.com/office/drawing/2014/main" id="{CC815246-B5E2-4F09-AB9A-8519A6DFCEB2}"/>
            </a:ext>
          </a:extLst>
        </xdr:cNvPr>
        <xdr:cNvSpPr/>
      </xdr:nvSpPr>
      <xdr:spPr>
        <a:xfrm>
          <a:off x="14541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95250</xdr:rowOff>
    </xdr:from>
    <xdr:to>
      <xdr:col>81</xdr:col>
      <xdr:colOff>50800</xdr:colOff>
      <xdr:row>59</xdr:row>
      <xdr:rowOff>120650</xdr:rowOff>
    </xdr:to>
    <xdr:cxnSp macro="">
      <xdr:nvCxnSpPr>
        <xdr:cNvPr id="454" name="直線コネクタ 453">
          <a:extLst>
            <a:ext uri="{FF2B5EF4-FFF2-40B4-BE49-F238E27FC236}">
              <a16:creationId xmlns:a16="http://schemas.microsoft.com/office/drawing/2014/main" id="{00BDF8D0-131E-435B-B280-5B9F48F34377}"/>
            </a:ext>
          </a:extLst>
        </xdr:cNvPr>
        <xdr:cNvCxnSpPr/>
      </xdr:nvCxnSpPr>
      <xdr:spPr>
        <a:xfrm>
          <a:off x="14592300" y="10210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19050</xdr:rowOff>
    </xdr:from>
    <xdr:to>
      <xdr:col>72</xdr:col>
      <xdr:colOff>38100</xdr:colOff>
      <xdr:row>59</xdr:row>
      <xdr:rowOff>120650</xdr:rowOff>
    </xdr:to>
    <xdr:sp macro="" textlink="">
      <xdr:nvSpPr>
        <xdr:cNvPr id="455" name="楕円 454">
          <a:extLst>
            <a:ext uri="{FF2B5EF4-FFF2-40B4-BE49-F238E27FC236}">
              <a16:creationId xmlns:a16="http://schemas.microsoft.com/office/drawing/2014/main" id="{40A4F0BC-E71F-4F65-8ED5-02452147C39D}"/>
            </a:ext>
          </a:extLst>
        </xdr:cNvPr>
        <xdr:cNvSpPr/>
      </xdr:nvSpPr>
      <xdr:spPr>
        <a:xfrm>
          <a:off x="136525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69850</xdr:rowOff>
    </xdr:from>
    <xdr:to>
      <xdr:col>76</xdr:col>
      <xdr:colOff>114300</xdr:colOff>
      <xdr:row>59</xdr:row>
      <xdr:rowOff>95250</xdr:rowOff>
    </xdr:to>
    <xdr:cxnSp macro="">
      <xdr:nvCxnSpPr>
        <xdr:cNvPr id="456" name="直線コネクタ 455">
          <a:extLst>
            <a:ext uri="{FF2B5EF4-FFF2-40B4-BE49-F238E27FC236}">
              <a16:creationId xmlns:a16="http://schemas.microsoft.com/office/drawing/2014/main" id="{B71FA563-5573-40FF-8011-8458247F9649}"/>
            </a:ext>
          </a:extLst>
        </xdr:cNvPr>
        <xdr:cNvCxnSpPr/>
      </xdr:nvCxnSpPr>
      <xdr:spPr>
        <a:xfrm>
          <a:off x="13703300" y="10185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165100</xdr:rowOff>
    </xdr:from>
    <xdr:to>
      <xdr:col>67</xdr:col>
      <xdr:colOff>101600</xdr:colOff>
      <xdr:row>59</xdr:row>
      <xdr:rowOff>95250</xdr:rowOff>
    </xdr:to>
    <xdr:sp macro="" textlink="">
      <xdr:nvSpPr>
        <xdr:cNvPr id="457" name="楕円 456">
          <a:extLst>
            <a:ext uri="{FF2B5EF4-FFF2-40B4-BE49-F238E27FC236}">
              <a16:creationId xmlns:a16="http://schemas.microsoft.com/office/drawing/2014/main" id="{CFDDE075-DBE1-47EA-95D1-C7DB095C0ADA}"/>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44450</xdr:rowOff>
    </xdr:from>
    <xdr:to>
      <xdr:col>71</xdr:col>
      <xdr:colOff>177800</xdr:colOff>
      <xdr:row>59</xdr:row>
      <xdr:rowOff>69850</xdr:rowOff>
    </xdr:to>
    <xdr:cxnSp macro="">
      <xdr:nvCxnSpPr>
        <xdr:cNvPr id="458" name="直線コネクタ 457">
          <a:extLst>
            <a:ext uri="{FF2B5EF4-FFF2-40B4-BE49-F238E27FC236}">
              <a16:creationId xmlns:a16="http://schemas.microsoft.com/office/drawing/2014/main" id="{D82467AB-8A50-4315-95E9-A2DDE171FABC}"/>
            </a:ext>
          </a:extLst>
        </xdr:cNvPr>
        <xdr:cNvCxnSpPr/>
      </xdr:nvCxnSpPr>
      <xdr:spPr>
        <a:xfrm>
          <a:off x="12814300" y="10160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157497</xdr:rowOff>
    </xdr:from>
    <xdr:ext cx="405111" cy="259045"/>
    <xdr:sp macro="" textlink="">
      <xdr:nvSpPr>
        <xdr:cNvPr id="459" name="n_1aveValue【保健センター・保健所】&#10;有形固定資産減価償却率">
          <a:extLst>
            <a:ext uri="{FF2B5EF4-FFF2-40B4-BE49-F238E27FC236}">
              <a16:creationId xmlns:a16="http://schemas.microsoft.com/office/drawing/2014/main" id="{7D48D079-E82F-4FEE-A5B3-7FFCC07F03AF}"/>
            </a:ext>
          </a:extLst>
        </xdr:cNvPr>
        <xdr:cNvSpPr txBox="1"/>
      </xdr:nvSpPr>
      <xdr:spPr>
        <a:xfrm>
          <a:off x="15266044" y="993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127017</xdr:rowOff>
    </xdr:from>
    <xdr:ext cx="405111" cy="259045"/>
    <xdr:sp macro="" textlink="">
      <xdr:nvSpPr>
        <xdr:cNvPr id="460" name="n_2aveValue【保健センター・保健所】&#10;有形固定資産減価償却率">
          <a:extLst>
            <a:ext uri="{FF2B5EF4-FFF2-40B4-BE49-F238E27FC236}">
              <a16:creationId xmlns:a16="http://schemas.microsoft.com/office/drawing/2014/main" id="{FC6862D8-B692-453B-9DDD-66FC71528C76}"/>
            </a:ext>
          </a:extLst>
        </xdr:cNvPr>
        <xdr:cNvSpPr txBox="1"/>
      </xdr:nvSpPr>
      <xdr:spPr>
        <a:xfrm>
          <a:off x="14389744" y="989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123207</xdr:rowOff>
    </xdr:from>
    <xdr:ext cx="405111" cy="259045"/>
    <xdr:sp macro="" textlink="">
      <xdr:nvSpPr>
        <xdr:cNvPr id="461" name="n_3aveValue【保健センター・保健所】&#10;有形固定資産減価償却率">
          <a:extLst>
            <a:ext uri="{FF2B5EF4-FFF2-40B4-BE49-F238E27FC236}">
              <a16:creationId xmlns:a16="http://schemas.microsoft.com/office/drawing/2014/main" id="{9DB2F63F-1088-4E62-8A7C-F5D26CD01CA5}"/>
            </a:ext>
          </a:extLst>
        </xdr:cNvPr>
        <xdr:cNvSpPr txBox="1"/>
      </xdr:nvSpPr>
      <xdr:spPr>
        <a:xfrm>
          <a:off x="13500744" y="9895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109237</xdr:rowOff>
    </xdr:from>
    <xdr:ext cx="405111" cy="259045"/>
    <xdr:sp macro="" textlink="">
      <xdr:nvSpPr>
        <xdr:cNvPr id="462" name="n_4aveValue【保健センター・保健所】&#10;有形固定資産減価償却率">
          <a:extLst>
            <a:ext uri="{FF2B5EF4-FFF2-40B4-BE49-F238E27FC236}">
              <a16:creationId xmlns:a16="http://schemas.microsoft.com/office/drawing/2014/main" id="{BEA6878A-D31B-4A7D-8D75-CD4BA5CBE2BA}"/>
            </a:ext>
          </a:extLst>
        </xdr:cNvPr>
        <xdr:cNvSpPr txBox="1"/>
      </xdr:nvSpPr>
      <xdr:spPr>
        <a:xfrm>
          <a:off x="12611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162577</xdr:rowOff>
    </xdr:from>
    <xdr:ext cx="405111" cy="259045"/>
    <xdr:sp macro="" textlink="">
      <xdr:nvSpPr>
        <xdr:cNvPr id="463" name="n_1mainValue【保健センター・保健所】&#10;有形固定資産減価償却率">
          <a:extLst>
            <a:ext uri="{FF2B5EF4-FFF2-40B4-BE49-F238E27FC236}">
              <a16:creationId xmlns:a16="http://schemas.microsoft.com/office/drawing/2014/main" id="{98E7459F-6898-46F5-ABBA-94E17AE375B9}"/>
            </a:ext>
          </a:extLst>
        </xdr:cNvPr>
        <xdr:cNvSpPr txBox="1"/>
      </xdr:nvSpPr>
      <xdr:spPr>
        <a:xfrm>
          <a:off x="152660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137177</xdr:rowOff>
    </xdr:from>
    <xdr:ext cx="405111" cy="259045"/>
    <xdr:sp macro="" textlink="">
      <xdr:nvSpPr>
        <xdr:cNvPr id="464" name="n_2mainValue【保健センター・保健所】&#10;有形固定資産減価償却率">
          <a:extLst>
            <a:ext uri="{FF2B5EF4-FFF2-40B4-BE49-F238E27FC236}">
              <a16:creationId xmlns:a16="http://schemas.microsoft.com/office/drawing/2014/main" id="{18936C60-C841-40F7-A998-6184772BEDCB}"/>
            </a:ext>
          </a:extLst>
        </xdr:cNvPr>
        <xdr:cNvSpPr txBox="1"/>
      </xdr:nvSpPr>
      <xdr:spPr>
        <a:xfrm>
          <a:off x="143897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111777</xdr:rowOff>
    </xdr:from>
    <xdr:ext cx="405111" cy="259045"/>
    <xdr:sp macro="" textlink="">
      <xdr:nvSpPr>
        <xdr:cNvPr id="465" name="n_3mainValue【保健センター・保健所】&#10;有形固定資産減価償却率">
          <a:extLst>
            <a:ext uri="{FF2B5EF4-FFF2-40B4-BE49-F238E27FC236}">
              <a16:creationId xmlns:a16="http://schemas.microsoft.com/office/drawing/2014/main" id="{D34E5B6C-33AB-4425-8262-550E439F80D9}"/>
            </a:ext>
          </a:extLst>
        </xdr:cNvPr>
        <xdr:cNvSpPr txBox="1"/>
      </xdr:nvSpPr>
      <xdr:spPr>
        <a:xfrm>
          <a:off x="13500744" y="1022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86377</xdr:rowOff>
    </xdr:from>
    <xdr:ext cx="405111" cy="259045"/>
    <xdr:sp macro="" textlink="">
      <xdr:nvSpPr>
        <xdr:cNvPr id="466" name="n_4mainValue【保健センター・保健所】&#10;有形固定資産減価償却率">
          <a:extLst>
            <a:ext uri="{FF2B5EF4-FFF2-40B4-BE49-F238E27FC236}">
              <a16:creationId xmlns:a16="http://schemas.microsoft.com/office/drawing/2014/main" id="{C0352B3E-2A9B-4BA6-8BEE-DF6F66947133}"/>
            </a:ext>
          </a:extLst>
        </xdr:cNvPr>
        <xdr:cNvSpPr txBox="1"/>
      </xdr:nvSpPr>
      <xdr:spPr>
        <a:xfrm>
          <a:off x="12611744"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a:extLst>
            <a:ext uri="{FF2B5EF4-FFF2-40B4-BE49-F238E27FC236}">
              <a16:creationId xmlns:a16="http://schemas.microsoft.com/office/drawing/2014/main" id="{1568E4AB-DA82-47F4-8400-2F85283DFDD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a:extLst>
            <a:ext uri="{FF2B5EF4-FFF2-40B4-BE49-F238E27FC236}">
              <a16:creationId xmlns:a16="http://schemas.microsoft.com/office/drawing/2014/main" id="{82D2DC9C-0ECE-449D-8C45-FEBE33C8EBB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a:extLst>
            <a:ext uri="{FF2B5EF4-FFF2-40B4-BE49-F238E27FC236}">
              <a16:creationId xmlns:a16="http://schemas.microsoft.com/office/drawing/2014/main" id="{E6F63333-3D2F-4946-9A37-446E1F04879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a:extLst>
            <a:ext uri="{FF2B5EF4-FFF2-40B4-BE49-F238E27FC236}">
              <a16:creationId xmlns:a16="http://schemas.microsoft.com/office/drawing/2014/main" id="{A56470C3-D69C-4B85-8A95-B10ADC3C058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a:extLst>
            <a:ext uri="{FF2B5EF4-FFF2-40B4-BE49-F238E27FC236}">
              <a16:creationId xmlns:a16="http://schemas.microsoft.com/office/drawing/2014/main" id="{538DA5CE-5425-4BC0-BCFC-1FB2ABB9132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a:extLst>
            <a:ext uri="{FF2B5EF4-FFF2-40B4-BE49-F238E27FC236}">
              <a16:creationId xmlns:a16="http://schemas.microsoft.com/office/drawing/2014/main" id="{CC534AC1-BFF8-4164-A182-9D5E3DB44A5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a:extLst>
            <a:ext uri="{FF2B5EF4-FFF2-40B4-BE49-F238E27FC236}">
              <a16:creationId xmlns:a16="http://schemas.microsoft.com/office/drawing/2014/main" id="{8A85C81E-A814-4617-80D4-29281B6EDD7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a:extLst>
            <a:ext uri="{FF2B5EF4-FFF2-40B4-BE49-F238E27FC236}">
              <a16:creationId xmlns:a16="http://schemas.microsoft.com/office/drawing/2014/main" id="{327CA8DD-A670-4955-BEB5-99545BECE6D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a:extLst>
            <a:ext uri="{FF2B5EF4-FFF2-40B4-BE49-F238E27FC236}">
              <a16:creationId xmlns:a16="http://schemas.microsoft.com/office/drawing/2014/main" id="{FB495180-225C-4EEC-9455-8FE2A78C283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a:extLst>
            <a:ext uri="{FF2B5EF4-FFF2-40B4-BE49-F238E27FC236}">
              <a16:creationId xmlns:a16="http://schemas.microsoft.com/office/drawing/2014/main" id="{E803190D-393D-4BCD-BB29-8DA13B14F43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7" name="直線コネクタ 476">
          <a:extLst>
            <a:ext uri="{FF2B5EF4-FFF2-40B4-BE49-F238E27FC236}">
              <a16:creationId xmlns:a16="http://schemas.microsoft.com/office/drawing/2014/main" id="{AE44983B-9039-415A-A75B-665055054C5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8" name="テキスト ボックス 477">
          <a:extLst>
            <a:ext uri="{FF2B5EF4-FFF2-40B4-BE49-F238E27FC236}">
              <a16:creationId xmlns:a16="http://schemas.microsoft.com/office/drawing/2014/main" id="{988108B4-B4A1-4ED2-BA2E-129932D37B0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9" name="直線コネクタ 478">
          <a:extLst>
            <a:ext uri="{FF2B5EF4-FFF2-40B4-BE49-F238E27FC236}">
              <a16:creationId xmlns:a16="http://schemas.microsoft.com/office/drawing/2014/main" id="{80EA3CA9-8BE0-405C-86B1-683A80756E4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0" name="テキスト ボックス 479">
          <a:extLst>
            <a:ext uri="{FF2B5EF4-FFF2-40B4-BE49-F238E27FC236}">
              <a16:creationId xmlns:a16="http://schemas.microsoft.com/office/drawing/2014/main" id="{132A6CF0-9ADB-4725-B190-85350F13B0C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1" name="直線コネクタ 480">
          <a:extLst>
            <a:ext uri="{FF2B5EF4-FFF2-40B4-BE49-F238E27FC236}">
              <a16:creationId xmlns:a16="http://schemas.microsoft.com/office/drawing/2014/main" id="{63FD142B-B3D3-4338-8DE3-D0D099879CF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2" name="テキスト ボックス 481">
          <a:extLst>
            <a:ext uri="{FF2B5EF4-FFF2-40B4-BE49-F238E27FC236}">
              <a16:creationId xmlns:a16="http://schemas.microsoft.com/office/drawing/2014/main" id="{F6D5D924-B63A-45C9-B655-327CCC7EEE4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3" name="直線コネクタ 482">
          <a:extLst>
            <a:ext uri="{FF2B5EF4-FFF2-40B4-BE49-F238E27FC236}">
              <a16:creationId xmlns:a16="http://schemas.microsoft.com/office/drawing/2014/main" id="{51D02373-2E2E-4395-A63F-2F38C77850A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4" name="テキスト ボックス 483">
          <a:extLst>
            <a:ext uri="{FF2B5EF4-FFF2-40B4-BE49-F238E27FC236}">
              <a16:creationId xmlns:a16="http://schemas.microsoft.com/office/drawing/2014/main" id="{E592C755-881C-4B24-A04D-F820F916D3A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5" name="直線コネクタ 484">
          <a:extLst>
            <a:ext uri="{FF2B5EF4-FFF2-40B4-BE49-F238E27FC236}">
              <a16:creationId xmlns:a16="http://schemas.microsoft.com/office/drawing/2014/main" id="{B6513BF0-AA11-47BB-8352-9C12BC25EF7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6" name="テキスト ボックス 485">
          <a:extLst>
            <a:ext uri="{FF2B5EF4-FFF2-40B4-BE49-F238E27FC236}">
              <a16:creationId xmlns:a16="http://schemas.microsoft.com/office/drawing/2014/main" id="{A973112F-EDDD-4005-94FE-62DFF4307C9C}"/>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a:extLst>
            <a:ext uri="{FF2B5EF4-FFF2-40B4-BE49-F238E27FC236}">
              <a16:creationId xmlns:a16="http://schemas.microsoft.com/office/drawing/2014/main" id="{96FCEDCE-9A67-4251-B9E9-73C76B21545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8" name="テキスト ボックス 487">
          <a:extLst>
            <a:ext uri="{FF2B5EF4-FFF2-40B4-BE49-F238E27FC236}">
              <a16:creationId xmlns:a16="http://schemas.microsoft.com/office/drawing/2014/main" id="{B4596597-D7B8-44F9-9B8B-D6D1A1F8AA9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保健センター・保健所】&#10;一人当たり面積グラフ枠">
          <a:extLst>
            <a:ext uri="{FF2B5EF4-FFF2-40B4-BE49-F238E27FC236}">
              <a16:creationId xmlns:a16="http://schemas.microsoft.com/office/drawing/2014/main" id="{23704B83-C0C8-4D0A-8858-7F75C005220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3810</xdr:rowOff>
    </xdr:to>
    <xdr:cxnSp macro="">
      <xdr:nvCxnSpPr>
        <xdr:cNvPr id="490" name="直線コネクタ 489">
          <a:extLst>
            <a:ext uri="{FF2B5EF4-FFF2-40B4-BE49-F238E27FC236}">
              <a16:creationId xmlns:a16="http://schemas.microsoft.com/office/drawing/2014/main" id="{16F20F56-77A0-4759-BE05-A1ECE5939EE6}"/>
            </a:ext>
          </a:extLst>
        </xdr:cNvPr>
        <xdr:cNvCxnSpPr/>
      </xdr:nvCxnSpPr>
      <xdr:spPr>
        <a:xfrm flipV="1">
          <a:off x="22160864" y="958596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491" name="【保健センター・保健所】&#10;一人当たり面積最小値テキスト">
          <a:extLst>
            <a:ext uri="{FF2B5EF4-FFF2-40B4-BE49-F238E27FC236}">
              <a16:creationId xmlns:a16="http://schemas.microsoft.com/office/drawing/2014/main" id="{3C9D647B-B872-4869-BA13-85C00B6F7C65}"/>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492" name="直線コネクタ 491">
          <a:extLst>
            <a:ext uri="{FF2B5EF4-FFF2-40B4-BE49-F238E27FC236}">
              <a16:creationId xmlns:a16="http://schemas.microsoft.com/office/drawing/2014/main" id="{0E807215-1D28-4130-8695-DF37048AFBAA}"/>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493" name="【保健センター・保健所】&#10;一人当たり面積最大値テキスト">
          <a:extLst>
            <a:ext uri="{FF2B5EF4-FFF2-40B4-BE49-F238E27FC236}">
              <a16:creationId xmlns:a16="http://schemas.microsoft.com/office/drawing/2014/main" id="{7ADEBF2F-03C2-4757-B03D-D1EA0F339F57}"/>
            </a:ext>
          </a:extLst>
        </xdr:cNvPr>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494" name="直線コネクタ 493">
          <a:extLst>
            <a:ext uri="{FF2B5EF4-FFF2-40B4-BE49-F238E27FC236}">
              <a16:creationId xmlns:a16="http://schemas.microsoft.com/office/drawing/2014/main" id="{01AD8D4A-0E56-4139-8C5B-B902D5BBDB02}"/>
            </a:ext>
          </a:extLst>
        </xdr:cNvPr>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158767</xdr:rowOff>
    </xdr:from>
    <xdr:ext cx="469744" cy="259045"/>
    <xdr:sp macro="" textlink="">
      <xdr:nvSpPr>
        <xdr:cNvPr id="495" name="【保健センター・保健所】&#10;一人当たり面積平均値テキスト">
          <a:extLst>
            <a:ext uri="{FF2B5EF4-FFF2-40B4-BE49-F238E27FC236}">
              <a16:creationId xmlns:a16="http://schemas.microsoft.com/office/drawing/2014/main" id="{16B417A5-B505-4093-9B48-10C20CE7BDE7}"/>
            </a:ext>
          </a:extLst>
        </xdr:cNvPr>
        <xdr:cNvSpPr txBox="1"/>
      </xdr:nvSpPr>
      <xdr:spPr>
        <a:xfrm>
          <a:off x="22199600" y="10445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496" name="フローチャート: 判断 495">
          <a:extLst>
            <a:ext uri="{FF2B5EF4-FFF2-40B4-BE49-F238E27FC236}">
              <a16:creationId xmlns:a16="http://schemas.microsoft.com/office/drawing/2014/main" id="{EBBB70C4-8D59-4A63-89FB-99E63D022BB1}"/>
            </a:ext>
          </a:extLst>
        </xdr:cNvPr>
        <xdr:cNvSpPr/>
      </xdr:nvSpPr>
      <xdr:spPr>
        <a:xfrm>
          <a:off x="22110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497" name="フローチャート: 判断 496">
          <a:extLst>
            <a:ext uri="{FF2B5EF4-FFF2-40B4-BE49-F238E27FC236}">
              <a16:creationId xmlns:a16="http://schemas.microsoft.com/office/drawing/2014/main" id="{86BED3EB-5125-4B73-AEEE-7C2C7A6DBBD0}"/>
            </a:ext>
          </a:extLst>
        </xdr:cNvPr>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498" name="フローチャート: 判断 497">
          <a:extLst>
            <a:ext uri="{FF2B5EF4-FFF2-40B4-BE49-F238E27FC236}">
              <a16:creationId xmlns:a16="http://schemas.microsoft.com/office/drawing/2014/main" id="{D6399B63-943C-483A-A1E2-BC046ED6F70A}"/>
            </a:ext>
          </a:extLst>
        </xdr:cNvPr>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44450</xdr:rowOff>
    </xdr:from>
    <xdr:to>
      <xdr:col>102</xdr:col>
      <xdr:colOff>165100</xdr:colOff>
      <xdr:row>61</xdr:row>
      <xdr:rowOff>146050</xdr:rowOff>
    </xdr:to>
    <xdr:sp macro="" textlink="">
      <xdr:nvSpPr>
        <xdr:cNvPr id="499" name="フローチャート: 判断 498">
          <a:extLst>
            <a:ext uri="{FF2B5EF4-FFF2-40B4-BE49-F238E27FC236}">
              <a16:creationId xmlns:a16="http://schemas.microsoft.com/office/drawing/2014/main" id="{7DBB135A-1E30-46B3-9B84-B96CFB3F874A}"/>
            </a:ext>
          </a:extLst>
        </xdr:cNvPr>
        <xdr:cNvSpPr/>
      </xdr:nvSpPr>
      <xdr:spPr>
        <a:xfrm>
          <a:off x="19494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36830</xdr:rowOff>
    </xdr:from>
    <xdr:to>
      <xdr:col>98</xdr:col>
      <xdr:colOff>38100</xdr:colOff>
      <xdr:row>61</xdr:row>
      <xdr:rowOff>138430</xdr:rowOff>
    </xdr:to>
    <xdr:sp macro="" textlink="">
      <xdr:nvSpPr>
        <xdr:cNvPr id="500" name="フローチャート: 判断 499">
          <a:extLst>
            <a:ext uri="{FF2B5EF4-FFF2-40B4-BE49-F238E27FC236}">
              <a16:creationId xmlns:a16="http://schemas.microsoft.com/office/drawing/2014/main" id="{8DA9B737-A8BF-4347-99BA-6D66DE5CEAE4}"/>
            </a:ext>
          </a:extLst>
        </xdr:cNvPr>
        <xdr:cNvSpPr/>
      </xdr:nvSpPr>
      <xdr:spPr>
        <a:xfrm>
          <a:off x="18605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E72EA902-A7C2-46A9-A3B6-8AF28CEC863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ECFC0CC9-8423-4B53-B22C-34B884C9DCF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47BD63B4-C134-428A-8619-D7FBFA309C1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FA6ED9FE-C920-4950-952A-5304B33EDBD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44805EB6-115A-4463-9C5F-1F5E9579D47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82550</xdr:rowOff>
    </xdr:from>
    <xdr:to>
      <xdr:col>116</xdr:col>
      <xdr:colOff>114300</xdr:colOff>
      <xdr:row>64</xdr:row>
      <xdr:rowOff>12700</xdr:rowOff>
    </xdr:to>
    <xdr:sp macro="" textlink="">
      <xdr:nvSpPr>
        <xdr:cNvPr id="506" name="楕円 505">
          <a:extLst>
            <a:ext uri="{FF2B5EF4-FFF2-40B4-BE49-F238E27FC236}">
              <a16:creationId xmlns:a16="http://schemas.microsoft.com/office/drawing/2014/main" id="{E659A71A-5D58-46BC-859D-9FFC8539FB02}"/>
            </a:ext>
          </a:extLst>
        </xdr:cNvPr>
        <xdr:cNvSpPr/>
      </xdr:nvSpPr>
      <xdr:spPr>
        <a:xfrm>
          <a:off x="221107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168927</xdr:rowOff>
    </xdr:from>
    <xdr:ext cx="469744" cy="259045"/>
    <xdr:sp macro="" textlink="">
      <xdr:nvSpPr>
        <xdr:cNvPr id="507" name="【保健センター・保健所】&#10;一人当たり面積該当値テキスト">
          <a:extLst>
            <a:ext uri="{FF2B5EF4-FFF2-40B4-BE49-F238E27FC236}">
              <a16:creationId xmlns:a16="http://schemas.microsoft.com/office/drawing/2014/main" id="{5F628E7C-E34C-46D4-B0DB-644268611509}"/>
            </a:ext>
          </a:extLst>
        </xdr:cNvPr>
        <xdr:cNvSpPr txBox="1"/>
      </xdr:nvSpPr>
      <xdr:spPr>
        <a:xfrm>
          <a:off x="22199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82550</xdr:rowOff>
    </xdr:from>
    <xdr:to>
      <xdr:col>112</xdr:col>
      <xdr:colOff>38100</xdr:colOff>
      <xdr:row>64</xdr:row>
      <xdr:rowOff>12700</xdr:rowOff>
    </xdr:to>
    <xdr:sp macro="" textlink="">
      <xdr:nvSpPr>
        <xdr:cNvPr id="508" name="楕円 507">
          <a:extLst>
            <a:ext uri="{FF2B5EF4-FFF2-40B4-BE49-F238E27FC236}">
              <a16:creationId xmlns:a16="http://schemas.microsoft.com/office/drawing/2014/main" id="{AFEC39B4-E977-4EAF-9F56-B51708E3ADC3}"/>
            </a:ext>
          </a:extLst>
        </xdr:cNvPr>
        <xdr:cNvSpPr/>
      </xdr:nvSpPr>
      <xdr:spPr>
        <a:xfrm>
          <a:off x="21272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133350</xdr:rowOff>
    </xdr:from>
    <xdr:to>
      <xdr:col>116</xdr:col>
      <xdr:colOff>63500</xdr:colOff>
      <xdr:row>63</xdr:row>
      <xdr:rowOff>133350</xdr:rowOff>
    </xdr:to>
    <xdr:cxnSp macro="">
      <xdr:nvCxnSpPr>
        <xdr:cNvPr id="509" name="直線コネクタ 508">
          <a:extLst>
            <a:ext uri="{FF2B5EF4-FFF2-40B4-BE49-F238E27FC236}">
              <a16:creationId xmlns:a16="http://schemas.microsoft.com/office/drawing/2014/main" id="{847613E5-2A10-41C2-9879-CB4EB1740DAF}"/>
            </a:ext>
          </a:extLst>
        </xdr:cNvPr>
        <xdr:cNvCxnSpPr/>
      </xdr:nvCxnSpPr>
      <xdr:spPr>
        <a:xfrm>
          <a:off x="21323300" y="1093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170180</xdr:rowOff>
    </xdr:from>
    <xdr:to>
      <xdr:col>107</xdr:col>
      <xdr:colOff>101600</xdr:colOff>
      <xdr:row>62</xdr:row>
      <xdr:rowOff>100330</xdr:rowOff>
    </xdr:to>
    <xdr:sp macro="" textlink="">
      <xdr:nvSpPr>
        <xdr:cNvPr id="510" name="楕円 509">
          <a:extLst>
            <a:ext uri="{FF2B5EF4-FFF2-40B4-BE49-F238E27FC236}">
              <a16:creationId xmlns:a16="http://schemas.microsoft.com/office/drawing/2014/main" id="{BE9EBB0D-B348-4758-BFC1-4359B9AC578B}"/>
            </a:ext>
          </a:extLst>
        </xdr:cNvPr>
        <xdr:cNvSpPr/>
      </xdr:nvSpPr>
      <xdr:spPr>
        <a:xfrm>
          <a:off x="20383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49530</xdr:rowOff>
    </xdr:from>
    <xdr:to>
      <xdr:col>111</xdr:col>
      <xdr:colOff>177800</xdr:colOff>
      <xdr:row>63</xdr:row>
      <xdr:rowOff>133350</xdr:rowOff>
    </xdr:to>
    <xdr:cxnSp macro="">
      <xdr:nvCxnSpPr>
        <xdr:cNvPr id="511" name="直線コネクタ 510">
          <a:extLst>
            <a:ext uri="{FF2B5EF4-FFF2-40B4-BE49-F238E27FC236}">
              <a16:creationId xmlns:a16="http://schemas.microsoft.com/office/drawing/2014/main" id="{6D5BBA94-4294-476B-A11C-76240FC525BE}"/>
            </a:ext>
          </a:extLst>
        </xdr:cNvPr>
        <xdr:cNvCxnSpPr/>
      </xdr:nvCxnSpPr>
      <xdr:spPr>
        <a:xfrm>
          <a:off x="20434300" y="10679430"/>
          <a:ext cx="8890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xdr:rowOff>
    </xdr:from>
    <xdr:to>
      <xdr:col>102</xdr:col>
      <xdr:colOff>165100</xdr:colOff>
      <xdr:row>62</xdr:row>
      <xdr:rowOff>107950</xdr:rowOff>
    </xdr:to>
    <xdr:sp macro="" textlink="">
      <xdr:nvSpPr>
        <xdr:cNvPr id="512" name="楕円 511">
          <a:extLst>
            <a:ext uri="{FF2B5EF4-FFF2-40B4-BE49-F238E27FC236}">
              <a16:creationId xmlns:a16="http://schemas.microsoft.com/office/drawing/2014/main" id="{45307DBC-66F3-4AAF-A0B0-F33F8C97C7E6}"/>
            </a:ext>
          </a:extLst>
        </xdr:cNvPr>
        <xdr:cNvSpPr/>
      </xdr:nvSpPr>
      <xdr:spPr>
        <a:xfrm>
          <a:off x="19494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49530</xdr:rowOff>
    </xdr:from>
    <xdr:to>
      <xdr:col>107</xdr:col>
      <xdr:colOff>50800</xdr:colOff>
      <xdr:row>62</xdr:row>
      <xdr:rowOff>57150</xdr:rowOff>
    </xdr:to>
    <xdr:cxnSp macro="">
      <xdr:nvCxnSpPr>
        <xdr:cNvPr id="513" name="直線コネクタ 512">
          <a:extLst>
            <a:ext uri="{FF2B5EF4-FFF2-40B4-BE49-F238E27FC236}">
              <a16:creationId xmlns:a16="http://schemas.microsoft.com/office/drawing/2014/main" id="{1938B0F6-E9B1-48FD-87EF-909F4D2FDF50}"/>
            </a:ext>
          </a:extLst>
        </xdr:cNvPr>
        <xdr:cNvCxnSpPr/>
      </xdr:nvCxnSpPr>
      <xdr:spPr>
        <a:xfrm flipV="1">
          <a:off x="19545300" y="106794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10160</xdr:rowOff>
    </xdr:from>
    <xdr:to>
      <xdr:col>98</xdr:col>
      <xdr:colOff>38100</xdr:colOff>
      <xdr:row>62</xdr:row>
      <xdr:rowOff>111760</xdr:rowOff>
    </xdr:to>
    <xdr:sp macro="" textlink="">
      <xdr:nvSpPr>
        <xdr:cNvPr id="514" name="楕円 513">
          <a:extLst>
            <a:ext uri="{FF2B5EF4-FFF2-40B4-BE49-F238E27FC236}">
              <a16:creationId xmlns:a16="http://schemas.microsoft.com/office/drawing/2014/main" id="{C65F840E-2013-4711-BBA0-6F347E4057CE}"/>
            </a:ext>
          </a:extLst>
        </xdr:cNvPr>
        <xdr:cNvSpPr/>
      </xdr:nvSpPr>
      <xdr:spPr>
        <a:xfrm>
          <a:off x="18605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57150</xdr:rowOff>
    </xdr:from>
    <xdr:to>
      <xdr:col>102</xdr:col>
      <xdr:colOff>114300</xdr:colOff>
      <xdr:row>62</xdr:row>
      <xdr:rowOff>60960</xdr:rowOff>
    </xdr:to>
    <xdr:cxnSp macro="">
      <xdr:nvCxnSpPr>
        <xdr:cNvPr id="515" name="直線コネクタ 514">
          <a:extLst>
            <a:ext uri="{FF2B5EF4-FFF2-40B4-BE49-F238E27FC236}">
              <a16:creationId xmlns:a16="http://schemas.microsoft.com/office/drawing/2014/main" id="{B955A94A-9B99-45EC-929B-F7B5605A61BD}"/>
            </a:ext>
          </a:extLst>
        </xdr:cNvPr>
        <xdr:cNvCxnSpPr/>
      </xdr:nvCxnSpPr>
      <xdr:spPr>
        <a:xfrm flipV="1">
          <a:off x="18656300" y="106870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516" name="n_1aveValue【保健センター・保健所】&#10;一人当たり面積">
          <a:extLst>
            <a:ext uri="{FF2B5EF4-FFF2-40B4-BE49-F238E27FC236}">
              <a16:creationId xmlns:a16="http://schemas.microsoft.com/office/drawing/2014/main" id="{D8CC7561-0DC4-4016-BC91-501459ADF3C6}"/>
            </a:ext>
          </a:extLst>
        </xdr:cNvPr>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158767</xdr:rowOff>
    </xdr:from>
    <xdr:ext cx="469744" cy="259045"/>
    <xdr:sp macro="" textlink="">
      <xdr:nvSpPr>
        <xdr:cNvPr id="517" name="n_2aveValue【保健センター・保健所】&#10;一人当たり面積">
          <a:extLst>
            <a:ext uri="{FF2B5EF4-FFF2-40B4-BE49-F238E27FC236}">
              <a16:creationId xmlns:a16="http://schemas.microsoft.com/office/drawing/2014/main" id="{F21BFC24-563E-4B3C-9F3C-CCC3276752A2}"/>
            </a:ext>
          </a:extLst>
        </xdr:cNvPr>
        <xdr:cNvSpPr txBox="1"/>
      </xdr:nvSpPr>
      <xdr:spPr>
        <a:xfrm>
          <a:off x="20199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162577</xdr:rowOff>
    </xdr:from>
    <xdr:ext cx="469744" cy="259045"/>
    <xdr:sp macro="" textlink="">
      <xdr:nvSpPr>
        <xdr:cNvPr id="518" name="n_3aveValue【保健センター・保健所】&#10;一人当たり面積">
          <a:extLst>
            <a:ext uri="{FF2B5EF4-FFF2-40B4-BE49-F238E27FC236}">
              <a16:creationId xmlns:a16="http://schemas.microsoft.com/office/drawing/2014/main" id="{9CB40E4C-E4DE-42E4-8F90-A6261CB64E5A}"/>
            </a:ext>
          </a:extLst>
        </xdr:cNvPr>
        <xdr:cNvSpPr txBox="1"/>
      </xdr:nvSpPr>
      <xdr:spPr>
        <a:xfrm>
          <a:off x="19310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154957</xdr:rowOff>
    </xdr:from>
    <xdr:ext cx="469744" cy="259045"/>
    <xdr:sp macro="" textlink="">
      <xdr:nvSpPr>
        <xdr:cNvPr id="519" name="n_4aveValue【保健センター・保健所】&#10;一人当たり面積">
          <a:extLst>
            <a:ext uri="{FF2B5EF4-FFF2-40B4-BE49-F238E27FC236}">
              <a16:creationId xmlns:a16="http://schemas.microsoft.com/office/drawing/2014/main" id="{D0E9171A-175B-4EF5-B85C-B11D30D094FB}"/>
            </a:ext>
          </a:extLst>
        </xdr:cNvPr>
        <xdr:cNvSpPr txBox="1"/>
      </xdr:nvSpPr>
      <xdr:spPr>
        <a:xfrm>
          <a:off x="18421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3827</xdr:rowOff>
    </xdr:from>
    <xdr:ext cx="469744" cy="259045"/>
    <xdr:sp macro="" textlink="">
      <xdr:nvSpPr>
        <xdr:cNvPr id="520" name="n_1mainValue【保健センター・保健所】&#10;一人当たり面積">
          <a:extLst>
            <a:ext uri="{FF2B5EF4-FFF2-40B4-BE49-F238E27FC236}">
              <a16:creationId xmlns:a16="http://schemas.microsoft.com/office/drawing/2014/main" id="{958262FB-1104-4600-B51D-5BACC8D946B3}"/>
            </a:ext>
          </a:extLst>
        </xdr:cNvPr>
        <xdr:cNvSpPr txBox="1"/>
      </xdr:nvSpPr>
      <xdr:spPr>
        <a:xfrm>
          <a:off x="210757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91457</xdr:rowOff>
    </xdr:from>
    <xdr:ext cx="469744" cy="259045"/>
    <xdr:sp macro="" textlink="">
      <xdr:nvSpPr>
        <xdr:cNvPr id="521" name="n_2mainValue【保健センター・保健所】&#10;一人当たり面積">
          <a:extLst>
            <a:ext uri="{FF2B5EF4-FFF2-40B4-BE49-F238E27FC236}">
              <a16:creationId xmlns:a16="http://schemas.microsoft.com/office/drawing/2014/main" id="{2E0E30B2-0D8D-407B-B21A-AE21193B4B05}"/>
            </a:ext>
          </a:extLst>
        </xdr:cNvPr>
        <xdr:cNvSpPr txBox="1"/>
      </xdr:nvSpPr>
      <xdr:spPr>
        <a:xfrm>
          <a:off x="2019942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99077</xdr:rowOff>
    </xdr:from>
    <xdr:ext cx="469744" cy="259045"/>
    <xdr:sp macro="" textlink="">
      <xdr:nvSpPr>
        <xdr:cNvPr id="522" name="n_3mainValue【保健センター・保健所】&#10;一人当たり面積">
          <a:extLst>
            <a:ext uri="{FF2B5EF4-FFF2-40B4-BE49-F238E27FC236}">
              <a16:creationId xmlns:a16="http://schemas.microsoft.com/office/drawing/2014/main" id="{1630A722-07D5-4472-AA75-543BBD4CD15A}"/>
            </a:ext>
          </a:extLst>
        </xdr:cNvPr>
        <xdr:cNvSpPr txBox="1"/>
      </xdr:nvSpPr>
      <xdr:spPr>
        <a:xfrm>
          <a:off x="19310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102887</xdr:rowOff>
    </xdr:from>
    <xdr:ext cx="469744" cy="259045"/>
    <xdr:sp macro="" textlink="">
      <xdr:nvSpPr>
        <xdr:cNvPr id="523" name="n_4mainValue【保健センター・保健所】&#10;一人当たり面積">
          <a:extLst>
            <a:ext uri="{FF2B5EF4-FFF2-40B4-BE49-F238E27FC236}">
              <a16:creationId xmlns:a16="http://schemas.microsoft.com/office/drawing/2014/main" id="{31E4738D-F3E8-4864-BC6E-70B126255948}"/>
            </a:ext>
          </a:extLst>
        </xdr:cNvPr>
        <xdr:cNvSpPr txBox="1"/>
      </xdr:nvSpPr>
      <xdr:spPr>
        <a:xfrm>
          <a:off x="184214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id="{D40DD9CA-2B01-489D-9973-1CB9086A879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id="{7ADB966E-8E9F-4CF6-8697-1D926B55DBC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id="{1EE08722-89DA-4DD5-9429-AE7691A5DE0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id="{8BE42101-676D-448C-9ED9-D207CF8B5E6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id="{1E6695C3-DB07-4953-87D6-ECBDD6770A1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id="{AC5EBC24-32F0-4CE5-B4F4-94398CABF55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id="{532E1887-4DD6-41D0-B0B0-E401C647297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id="{7E287576-7C1A-4E30-867B-46098BB8F8C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a:extLst>
            <a:ext uri="{FF2B5EF4-FFF2-40B4-BE49-F238E27FC236}">
              <a16:creationId xmlns:a16="http://schemas.microsoft.com/office/drawing/2014/main" id="{7628C424-3CFA-4B01-AFA7-D258E01620B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a:extLst>
            <a:ext uri="{FF2B5EF4-FFF2-40B4-BE49-F238E27FC236}">
              <a16:creationId xmlns:a16="http://schemas.microsoft.com/office/drawing/2014/main" id="{D516C9D5-5AC4-43BF-A79B-0B1A9179804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a:extLst>
            <a:ext uri="{FF2B5EF4-FFF2-40B4-BE49-F238E27FC236}">
              <a16:creationId xmlns:a16="http://schemas.microsoft.com/office/drawing/2014/main" id="{96EF5E31-C3C2-44FB-B081-F1C53EA0674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5" name="直線コネクタ 534">
          <a:extLst>
            <a:ext uri="{FF2B5EF4-FFF2-40B4-BE49-F238E27FC236}">
              <a16:creationId xmlns:a16="http://schemas.microsoft.com/office/drawing/2014/main" id="{F9E568AB-75AB-4810-8BC9-B000238DC76D}"/>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6" name="テキスト ボックス 535">
          <a:extLst>
            <a:ext uri="{FF2B5EF4-FFF2-40B4-BE49-F238E27FC236}">
              <a16:creationId xmlns:a16="http://schemas.microsoft.com/office/drawing/2014/main" id="{E51B1B2C-5107-47FA-B1B4-D2C4D6A262F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7" name="直線コネクタ 536">
          <a:extLst>
            <a:ext uri="{FF2B5EF4-FFF2-40B4-BE49-F238E27FC236}">
              <a16:creationId xmlns:a16="http://schemas.microsoft.com/office/drawing/2014/main" id="{C899A70A-5FD4-4F0A-8F00-6EF49D4DE75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8" name="テキスト ボックス 537">
          <a:extLst>
            <a:ext uri="{FF2B5EF4-FFF2-40B4-BE49-F238E27FC236}">
              <a16:creationId xmlns:a16="http://schemas.microsoft.com/office/drawing/2014/main" id="{34FF4EB2-0422-4464-AB60-C8CC52181987}"/>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9" name="直線コネクタ 538">
          <a:extLst>
            <a:ext uri="{FF2B5EF4-FFF2-40B4-BE49-F238E27FC236}">
              <a16:creationId xmlns:a16="http://schemas.microsoft.com/office/drawing/2014/main" id="{C5D7C50C-79FB-486A-9E7B-1C957A9B9B7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0" name="テキスト ボックス 539">
          <a:extLst>
            <a:ext uri="{FF2B5EF4-FFF2-40B4-BE49-F238E27FC236}">
              <a16:creationId xmlns:a16="http://schemas.microsoft.com/office/drawing/2014/main" id="{6BA1A324-2F34-44BC-AF57-8684689AC8BC}"/>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1" name="直線コネクタ 540">
          <a:extLst>
            <a:ext uri="{FF2B5EF4-FFF2-40B4-BE49-F238E27FC236}">
              <a16:creationId xmlns:a16="http://schemas.microsoft.com/office/drawing/2014/main" id="{22BFF3E0-E379-4B24-9529-DF4AE281833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2" name="テキスト ボックス 541">
          <a:extLst>
            <a:ext uri="{FF2B5EF4-FFF2-40B4-BE49-F238E27FC236}">
              <a16:creationId xmlns:a16="http://schemas.microsoft.com/office/drawing/2014/main" id="{C052F048-3A9D-4C94-8C5A-FF37282E291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3" name="直線コネクタ 542">
          <a:extLst>
            <a:ext uri="{FF2B5EF4-FFF2-40B4-BE49-F238E27FC236}">
              <a16:creationId xmlns:a16="http://schemas.microsoft.com/office/drawing/2014/main" id="{6A3DF12C-8691-4CB2-94E6-99E65B6E5BD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4" name="テキスト ボックス 543">
          <a:extLst>
            <a:ext uri="{FF2B5EF4-FFF2-40B4-BE49-F238E27FC236}">
              <a16:creationId xmlns:a16="http://schemas.microsoft.com/office/drawing/2014/main" id="{75B04D39-1E45-4171-ACB6-DB79B61AE739}"/>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a:extLst>
            <a:ext uri="{FF2B5EF4-FFF2-40B4-BE49-F238E27FC236}">
              <a16:creationId xmlns:a16="http://schemas.microsoft.com/office/drawing/2014/main" id="{805F81C3-5318-43AC-9542-31B1395022D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6" name="テキスト ボックス 545">
          <a:extLst>
            <a:ext uri="{FF2B5EF4-FFF2-40B4-BE49-F238E27FC236}">
              <a16:creationId xmlns:a16="http://schemas.microsoft.com/office/drawing/2014/main" id="{82578DCB-EAB8-4E74-9947-FAFACFA3B63E}"/>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消防施設】&#10;有形固定資産減価償却率グラフ枠">
          <a:extLst>
            <a:ext uri="{FF2B5EF4-FFF2-40B4-BE49-F238E27FC236}">
              <a16:creationId xmlns:a16="http://schemas.microsoft.com/office/drawing/2014/main" id="{A7E7891A-72D4-40AE-95E9-FEC26B78A76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548" name="直線コネクタ 547">
          <a:extLst>
            <a:ext uri="{FF2B5EF4-FFF2-40B4-BE49-F238E27FC236}">
              <a16:creationId xmlns:a16="http://schemas.microsoft.com/office/drawing/2014/main" id="{4F4AB762-F3B5-4122-BBDB-621544A1167D}"/>
            </a:ext>
          </a:extLst>
        </xdr:cNvPr>
        <xdr:cNvCxnSpPr/>
      </xdr:nvCxnSpPr>
      <xdr:spPr>
        <a:xfrm flipV="1">
          <a:off x="16318864" y="1333690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549" name="【消防施設】&#10;有形固定資産減価償却率最小値テキスト">
          <a:extLst>
            <a:ext uri="{FF2B5EF4-FFF2-40B4-BE49-F238E27FC236}">
              <a16:creationId xmlns:a16="http://schemas.microsoft.com/office/drawing/2014/main" id="{EF5058B5-36D9-4194-A1A7-2DD54A04474C}"/>
            </a:ext>
          </a:extLst>
        </xdr:cNvPr>
        <xdr:cNvSpPr txBox="1"/>
      </xdr:nvSpPr>
      <xdr:spPr>
        <a:xfrm>
          <a:off x="16357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550" name="直線コネクタ 549">
          <a:extLst>
            <a:ext uri="{FF2B5EF4-FFF2-40B4-BE49-F238E27FC236}">
              <a16:creationId xmlns:a16="http://schemas.microsoft.com/office/drawing/2014/main" id="{32E8D5ED-8DA8-4DA9-A84A-879F2FC40AB9}"/>
            </a:ext>
          </a:extLst>
        </xdr:cNvPr>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551" name="【消防施設】&#10;有形固定資産減価償却率最大値テキスト">
          <a:extLst>
            <a:ext uri="{FF2B5EF4-FFF2-40B4-BE49-F238E27FC236}">
              <a16:creationId xmlns:a16="http://schemas.microsoft.com/office/drawing/2014/main" id="{866EB643-C719-4732-A6A1-5F06BA40783A}"/>
            </a:ext>
          </a:extLst>
        </xdr:cNvPr>
        <xdr:cNvSpPr txBox="1"/>
      </xdr:nvSpPr>
      <xdr:spPr>
        <a:xfrm>
          <a:off x="16357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552" name="直線コネクタ 551">
          <a:extLst>
            <a:ext uri="{FF2B5EF4-FFF2-40B4-BE49-F238E27FC236}">
              <a16:creationId xmlns:a16="http://schemas.microsoft.com/office/drawing/2014/main" id="{34500435-8591-45B4-B6C8-BCA23346B06A}"/>
            </a:ext>
          </a:extLst>
        </xdr:cNvPr>
        <xdr:cNvCxnSpPr/>
      </xdr:nvCxnSpPr>
      <xdr:spPr>
        <a:xfrm>
          <a:off x="16230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553" name="【消防施設】&#10;有形固定資産減価償却率平均値テキスト">
          <a:extLst>
            <a:ext uri="{FF2B5EF4-FFF2-40B4-BE49-F238E27FC236}">
              <a16:creationId xmlns:a16="http://schemas.microsoft.com/office/drawing/2014/main" id="{E1168380-DFF3-4590-A9C1-F352DA9F2D5A}"/>
            </a:ext>
          </a:extLst>
        </xdr:cNvPr>
        <xdr:cNvSpPr txBox="1"/>
      </xdr:nvSpPr>
      <xdr:spPr>
        <a:xfrm>
          <a:off x="1635760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554" name="フローチャート: 判断 553">
          <a:extLst>
            <a:ext uri="{FF2B5EF4-FFF2-40B4-BE49-F238E27FC236}">
              <a16:creationId xmlns:a16="http://schemas.microsoft.com/office/drawing/2014/main" id="{2C0EBE6F-1BE8-4BC0-8DC8-6160FA259653}"/>
            </a:ext>
          </a:extLst>
        </xdr:cNvPr>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555" name="フローチャート: 判断 554">
          <a:extLst>
            <a:ext uri="{FF2B5EF4-FFF2-40B4-BE49-F238E27FC236}">
              <a16:creationId xmlns:a16="http://schemas.microsoft.com/office/drawing/2014/main" id="{C1EDD261-AEBB-40B4-836E-1B4F1C81A6E2}"/>
            </a:ext>
          </a:extLst>
        </xdr:cNvPr>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109220</xdr:rowOff>
    </xdr:from>
    <xdr:to>
      <xdr:col>76</xdr:col>
      <xdr:colOff>165100</xdr:colOff>
      <xdr:row>82</xdr:row>
      <xdr:rowOff>39370</xdr:rowOff>
    </xdr:to>
    <xdr:sp macro="" textlink="">
      <xdr:nvSpPr>
        <xdr:cNvPr id="556" name="フローチャート: 判断 555">
          <a:extLst>
            <a:ext uri="{FF2B5EF4-FFF2-40B4-BE49-F238E27FC236}">
              <a16:creationId xmlns:a16="http://schemas.microsoft.com/office/drawing/2014/main" id="{FD64B72B-EC4F-4D97-A23C-D20669E9FD05}"/>
            </a:ext>
          </a:extLst>
        </xdr:cNvPr>
        <xdr:cNvSpPr/>
      </xdr:nvSpPr>
      <xdr:spPr>
        <a:xfrm>
          <a:off x="14541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557" name="フローチャート: 判断 556">
          <a:extLst>
            <a:ext uri="{FF2B5EF4-FFF2-40B4-BE49-F238E27FC236}">
              <a16:creationId xmlns:a16="http://schemas.microsoft.com/office/drawing/2014/main" id="{77702D38-F0F3-4A7E-9DBC-AEF4FF5FDCD6}"/>
            </a:ext>
          </a:extLst>
        </xdr:cNvPr>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558" name="フローチャート: 判断 557">
          <a:extLst>
            <a:ext uri="{FF2B5EF4-FFF2-40B4-BE49-F238E27FC236}">
              <a16:creationId xmlns:a16="http://schemas.microsoft.com/office/drawing/2014/main" id="{61A4D64D-99E8-43A4-A7B6-EA4B815E3F0B}"/>
            </a:ext>
          </a:extLst>
        </xdr:cNvPr>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28F82723-1E70-4FAC-A487-6578B654B8B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CD054917-C29A-4515-B965-E3C681ECB0F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9B0CAF83-8213-43A4-84D6-971AB85C138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DD2370EB-C543-414E-BEFA-54C47457CB1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DD936C77-F0AB-46BB-A87D-AC7F67338A9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105411</xdr:rowOff>
    </xdr:from>
    <xdr:to>
      <xdr:col>85</xdr:col>
      <xdr:colOff>177800</xdr:colOff>
      <xdr:row>83</xdr:row>
      <xdr:rowOff>35561</xdr:rowOff>
    </xdr:to>
    <xdr:sp macro="" textlink="">
      <xdr:nvSpPr>
        <xdr:cNvPr id="564" name="楕円 563">
          <a:extLst>
            <a:ext uri="{FF2B5EF4-FFF2-40B4-BE49-F238E27FC236}">
              <a16:creationId xmlns:a16="http://schemas.microsoft.com/office/drawing/2014/main" id="{19E26F8A-9D1A-4438-AA6D-03A387BA9566}"/>
            </a:ext>
          </a:extLst>
        </xdr:cNvPr>
        <xdr:cNvSpPr/>
      </xdr:nvSpPr>
      <xdr:spPr>
        <a:xfrm>
          <a:off x="162687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83838</xdr:rowOff>
    </xdr:from>
    <xdr:ext cx="405111" cy="259045"/>
    <xdr:sp macro="" textlink="">
      <xdr:nvSpPr>
        <xdr:cNvPr id="565" name="【消防施設】&#10;有形固定資産減価償却率該当値テキスト">
          <a:extLst>
            <a:ext uri="{FF2B5EF4-FFF2-40B4-BE49-F238E27FC236}">
              <a16:creationId xmlns:a16="http://schemas.microsoft.com/office/drawing/2014/main" id="{059C2C2F-ECC3-4854-A696-E5A10D21A5A5}"/>
            </a:ext>
          </a:extLst>
        </xdr:cNvPr>
        <xdr:cNvSpPr txBox="1"/>
      </xdr:nvSpPr>
      <xdr:spPr>
        <a:xfrm>
          <a:off x="16357600"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78739</xdr:rowOff>
    </xdr:from>
    <xdr:to>
      <xdr:col>81</xdr:col>
      <xdr:colOff>101600</xdr:colOff>
      <xdr:row>83</xdr:row>
      <xdr:rowOff>8889</xdr:rowOff>
    </xdr:to>
    <xdr:sp macro="" textlink="">
      <xdr:nvSpPr>
        <xdr:cNvPr id="566" name="楕円 565">
          <a:extLst>
            <a:ext uri="{FF2B5EF4-FFF2-40B4-BE49-F238E27FC236}">
              <a16:creationId xmlns:a16="http://schemas.microsoft.com/office/drawing/2014/main" id="{CA539423-A1AA-42C0-A590-03A9D95D0FCF}"/>
            </a:ext>
          </a:extLst>
        </xdr:cNvPr>
        <xdr:cNvSpPr/>
      </xdr:nvSpPr>
      <xdr:spPr>
        <a:xfrm>
          <a:off x="15430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129539</xdr:rowOff>
    </xdr:from>
    <xdr:to>
      <xdr:col>85</xdr:col>
      <xdr:colOff>127000</xdr:colOff>
      <xdr:row>82</xdr:row>
      <xdr:rowOff>156211</xdr:rowOff>
    </xdr:to>
    <xdr:cxnSp macro="">
      <xdr:nvCxnSpPr>
        <xdr:cNvPr id="567" name="直線コネクタ 566">
          <a:extLst>
            <a:ext uri="{FF2B5EF4-FFF2-40B4-BE49-F238E27FC236}">
              <a16:creationId xmlns:a16="http://schemas.microsoft.com/office/drawing/2014/main" id="{A523A1A6-9664-4EAE-B04D-4C94576CCB24}"/>
            </a:ext>
          </a:extLst>
        </xdr:cNvPr>
        <xdr:cNvCxnSpPr/>
      </xdr:nvCxnSpPr>
      <xdr:spPr>
        <a:xfrm>
          <a:off x="15481300" y="1418843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103505</xdr:rowOff>
    </xdr:from>
    <xdr:to>
      <xdr:col>76</xdr:col>
      <xdr:colOff>165100</xdr:colOff>
      <xdr:row>82</xdr:row>
      <xdr:rowOff>33655</xdr:rowOff>
    </xdr:to>
    <xdr:sp macro="" textlink="">
      <xdr:nvSpPr>
        <xdr:cNvPr id="568" name="楕円 567">
          <a:extLst>
            <a:ext uri="{FF2B5EF4-FFF2-40B4-BE49-F238E27FC236}">
              <a16:creationId xmlns:a16="http://schemas.microsoft.com/office/drawing/2014/main" id="{37610D82-3FEA-483F-98D1-5E5B0FC21933}"/>
            </a:ext>
          </a:extLst>
        </xdr:cNvPr>
        <xdr:cNvSpPr/>
      </xdr:nvSpPr>
      <xdr:spPr>
        <a:xfrm>
          <a:off x="145415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154305</xdr:rowOff>
    </xdr:from>
    <xdr:to>
      <xdr:col>81</xdr:col>
      <xdr:colOff>50800</xdr:colOff>
      <xdr:row>82</xdr:row>
      <xdr:rowOff>129539</xdr:rowOff>
    </xdr:to>
    <xdr:cxnSp macro="">
      <xdr:nvCxnSpPr>
        <xdr:cNvPr id="569" name="直線コネクタ 568">
          <a:extLst>
            <a:ext uri="{FF2B5EF4-FFF2-40B4-BE49-F238E27FC236}">
              <a16:creationId xmlns:a16="http://schemas.microsoft.com/office/drawing/2014/main" id="{DAE8CDFE-4D32-4D45-BF29-6534C0938FC2}"/>
            </a:ext>
          </a:extLst>
        </xdr:cNvPr>
        <xdr:cNvCxnSpPr/>
      </xdr:nvCxnSpPr>
      <xdr:spPr>
        <a:xfrm>
          <a:off x="14592300" y="14041755"/>
          <a:ext cx="889000" cy="14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118745</xdr:rowOff>
    </xdr:from>
    <xdr:to>
      <xdr:col>72</xdr:col>
      <xdr:colOff>38100</xdr:colOff>
      <xdr:row>82</xdr:row>
      <xdr:rowOff>48895</xdr:rowOff>
    </xdr:to>
    <xdr:sp macro="" textlink="">
      <xdr:nvSpPr>
        <xdr:cNvPr id="570" name="楕円 569">
          <a:extLst>
            <a:ext uri="{FF2B5EF4-FFF2-40B4-BE49-F238E27FC236}">
              <a16:creationId xmlns:a16="http://schemas.microsoft.com/office/drawing/2014/main" id="{97065046-F28B-4F8A-9423-51B0AADB3540}"/>
            </a:ext>
          </a:extLst>
        </xdr:cNvPr>
        <xdr:cNvSpPr/>
      </xdr:nvSpPr>
      <xdr:spPr>
        <a:xfrm>
          <a:off x="13652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154305</xdr:rowOff>
    </xdr:from>
    <xdr:to>
      <xdr:col>76</xdr:col>
      <xdr:colOff>114300</xdr:colOff>
      <xdr:row>81</xdr:row>
      <xdr:rowOff>169545</xdr:rowOff>
    </xdr:to>
    <xdr:cxnSp macro="">
      <xdr:nvCxnSpPr>
        <xdr:cNvPr id="571" name="直線コネクタ 570">
          <a:extLst>
            <a:ext uri="{FF2B5EF4-FFF2-40B4-BE49-F238E27FC236}">
              <a16:creationId xmlns:a16="http://schemas.microsoft.com/office/drawing/2014/main" id="{31A402CC-D28B-4B75-9600-45ABD17FE0BE}"/>
            </a:ext>
          </a:extLst>
        </xdr:cNvPr>
        <xdr:cNvCxnSpPr/>
      </xdr:nvCxnSpPr>
      <xdr:spPr>
        <a:xfrm flipV="1">
          <a:off x="13703300" y="140417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162561</xdr:rowOff>
    </xdr:from>
    <xdr:to>
      <xdr:col>67</xdr:col>
      <xdr:colOff>101600</xdr:colOff>
      <xdr:row>82</xdr:row>
      <xdr:rowOff>92711</xdr:rowOff>
    </xdr:to>
    <xdr:sp macro="" textlink="">
      <xdr:nvSpPr>
        <xdr:cNvPr id="572" name="楕円 571">
          <a:extLst>
            <a:ext uri="{FF2B5EF4-FFF2-40B4-BE49-F238E27FC236}">
              <a16:creationId xmlns:a16="http://schemas.microsoft.com/office/drawing/2014/main" id="{448E1C4C-14C0-44AF-81C7-4F116CAAA754}"/>
            </a:ext>
          </a:extLst>
        </xdr:cNvPr>
        <xdr:cNvSpPr/>
      </xdr:nvSpPr>
      <xdr:spPr>
        <a:xfrm>
          <a:off x="12763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169545</xdr:rowOff>
    </xdr:from>
    <xdr:to>
      <xdr:col>71</xdr:col>
      <xdr:colOff>177800</xdr:colOff>
      <xdr:row>82</xdr:row>
      <xdr:rowOff>41911</xdr:rowOff>
    </xdr:to>
    <xdr:cxnSp macro="">
      <xdr:nvCxnSpPr>
        <xdr:cNvPr id="573" name="直線コネクタ 572">
          <a:extLst>
            <a:ext uri="{FF2B5EF4-FFF2-40B4-BE49-F238E27FC236}">
              <a16:creationId xmlns:a16="http://schemas.microsoft.com/office/drawing/2014/main" id="{6119029A-C611-4651-9C85-C91276F81A96}"/>
            </a:ext>
          </a:extLst>
        </xdr:cNvPr>
        <xdr:cNvCxnSpPr/>
      </xdr:nvCxnSpPr>
      <xdr:spPr>
        <a:xfrm flipV="1">
          <a:off x="12814300" y="1405699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2557</xdr:rowOff>
    </xdr:from>
    <xdr:ext cx="405111" cy="259045"/>
    <xdr:sp macro="" textlink="">
      <xdr:nvSpPr>
        <xdr:cNvPr id="574" name="n_1aveValue【消防施設】&#10;有形固定資産減価償却率">
          <a:extLst>
            <a:ext uri="{FF2B5EF4-FFF2-40B4-BE49-F238E27FC236}">
              <a16:creationId xmlns:a16="http://schemas.microsoft.com/office/drawing/2014/main" id="{619135F0-7267-4A60-99C7-153172435E59}"/>
            </a:ext>
          </a:extLst>
        </xdr:cNvPr>
        <xdr:cNvSpPr txBox="1"/>
      </xdr:nvSpPr>
      <xdr:spPr>
        <a:xfrm>
          <a:off x="15266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30497</xdr:rowOff>
    </xdr:from>
    <xdr:ext cx="405111" cy="259045"/>
    <xdr:sp macro="" textlink="">
      <xdr:nvSpPr>
        <xdr:cNvPr id="575" name="n_2aveValue【消防施設】&#10;有形固定資産減価償却率">
          <a:extLst>
            <a:ext uri="{FF2B5EF4-FFF2-40B4-BE49-F238E27FC236}">
              <a16:creationId xmlns:a16="http://schemas.microsoft.com/office/drawing/2014/main" id="{5754C878-B3AB-4861-809D-4B2885994A09}"/>
            </a:ext>
          </a:extLst>
        </xdr:cNvPr>
        <xdr:cNvSpPr txBox="1"/>
      </xdr:nvSpPr>
      <xdr:spPr>
        <a:xfrm>
          <a:off x="14389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576" name="n_3aveValue【消防施設】&#10;有形固定資産減価償却率">
          <a:extLst>
            <a:ext uri="{FF2B5EF4-FFF2-40B4-BE49-F238E27FC236}">
              <a16:creationId xmlns:a16="http://schemas.microsoft.com/office/drawing/2014/main" id="{2EF2E010-22EA-4D95-BB7F-C22438EECDDD}"/>
            </a:ext>
          </a:extLst>
        </xdr:cNvPr>
        <xdr:cNvSpPr txBox="1"/>
      </xdr:nvSpPr>
      <xdr:spPr>
        <a:xfrm>
          <a:off x="13500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164482</xdr:rowOff>
    </xdr:from>
    <xdr:ext cx="405111" cy="259045"/>
    <xdr:sp macro="" textlink="">
      <xdr:nvSpPr>
        <xdr:cNvPr id="577" name="n_4aveValue【消防施設】&#10;有形固定資産減価償却率">
          <a:extLst>
            <a:ext uri="{FF2B5EF4-FFF2-40B4-BE49-F238E27FC236}">
              <a16:creationId xmlns:a16="http://schemas.microsoft.com/office/drawing/2014/main" id="{CC4FDF43-F6E6-4AB7-9820-969C87D6DD5E}"/>
            </a:ext>
          </a:extLst>
        </xdr:cNvPr>
        <xdr:cNvSpPr txBox="1"/>
      </xdr:nvSpPr>
      <xdr:spPr>
        <a:xfrm>
          <a:off x="12611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xdr:rowOff>
    </xdr:from>
    <xdr:ext cx="405111" cy="259045"/>
    <xdr:sp macro="" textlink="">
      <xdr:nvSpPr>
        <xdr:cNvPr id="578" name="n_1mainValue【消防施設】&#10;有形固定資産減価償却率">
          <a:extLst>
            <a:ext uri="{FF2B5EF4-FFF2-40B4-BE49-F238E27FC236}">
              <a16:creationId xmlns:a16="http://schemas.microsoft.com/office/drawing/2014/main" id="{E2A5A170-1655-41C2-9EE5-439FD891F6AC}"/>
            </a:ext>
          </a:extLst>
        </xdr:cNvPr>
        <xdr:cNvSpPr txBox="1"/>
      </xdr:nvSpPr>
      <xdr:spPr>
        <a:xfrm>
          <a:off x="15266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50182</xdr:rowOff>
    </xdr:from>
    <xdr:ext cx="405111" cy="259045"/>
    <xdr:sp macro="" textlink="">
      <xdr:nvSpPr>
        <xdr:cNvPr id="579" name="n_2mainValue【消防施設】&#10;有形固定資産減価償却率">
          <a:extLst>
            <a:ext uri="{FF2B5EF4-FFF2-40B4-BE49-F238E27FC236}">
              <a16:creationId xmlns:a16="http://schemas.microsoft.com/office/drawing/2014/main" id="{FDA53121-F38E-4EFA-B8A4-58B5927D2D4B}"/>
            </a:ext>
          </a:extLst>
        </xdr:cNvPr>
        <xdr:cNvSpPr txBox="1"/>
      </xdr:nvSpPr>
      <xdr:spPr>
        <a:xfrm>
          <a:off x="14389744" y="1376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40022</xdr:rowOff>
    </xdr:from>
    <xdr:ext cx="405111" cy="259045"/>
    <xdr:sp macro="" textlink="">
      <xdr:nvSpPr>
        <xdr:cNvPr id="580" name="n_3mainValue【消防施設】&#10;有形固定資産減価償却率">
          <a:extLst>
            <a:ext uri="{FF2B5EF4-FFF2-40B4-BE49-F238E27FC236}">
              <a16:creationId xmlns:a16="http://schemas.microsoft.com/office/drawing/2014/main" id="{25F6A1D4-3F3A-439A-B9DB-53D882D29980}"/>
            </a:ext>
          </a:extLst>
        </xdr:cNvPr>
        <xdr:cNvSpPr txBox="1"/>
      </xdr:nvSpPr>
      <xdr:spPr>
        <a:xfrm>
          <a:off x="13500744"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83838</xdr:rowOff>
    </xdr:from>
    <xdr:ext cx="405111" cy="259045"/>
    <xdr:sp macro="" textlink="">
      <xdr:nvSpPr>
        <xdr:cNvPr id="581" name="n_4mainValue【消防施設】&#10;有形固定資産減価償却率">
          <a:extLst>
            <a:ext uri="{FF2B5EF4-FFF2-40B4-BE49-F238E27FC236}">
              <a16:creationId xmlns:a16="http://schemas.microsoft.com/office/drawing/2014/main" id="{E7B9E51A-5A7A-47DD-87B4-11F23B9B8005}"/>
            </a:ext>
          </a:extLst>
        </xdr:cNvPr>
        <xdr:cNvSpPr txBox="1"/>
      </xdr:nvSpPr>
      <xdr:spPr>
        <a:xfrm>
          <a:off x="126117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a:extLst>
            <a:ext uri="{FF2B5EF4-FFF2-40B4-BE49-F238E27FC236}">
              <a16:creationId xmlns:a16="http://schemas.microsoft.com/office/drawing/2014/main" id="{6541AB16-8F0E-4EC9-941B-99CE87ADCCB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a:extLst>
            <a:ext uri="{FF2B5EF4-FFF2-40B4-BE49-F238E27FC236}">
              <a16:creationId xmlns:a16="http://schemas.microsoft.com/office/drawing/2014/main" id="{FBE46466-D9B5-4387-8BEE-EBCD9B92B21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a:extLst>
            <a:ext uri="{FF2B5EF4-FFF2-40B4-BE49-F238E27FC236}">
              <a16:creationId xmlns:a16="http://schemas.microsoft.com/office/drawing/2014/main" id="{C78496BD-0B29-4A21-808F-1B58A46D383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a:extLst>
            <a:ext uri="{FF2B5EF4-FFF2-40B4-BE49-F238E27FC236}">
              <a16:creationId xmlns:a16="http://schemas.microsoft.com/office/drawing/2014/main" id="{9D6DF5A2-1098-45F3-96FD-1B594CC476B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a:extLst>
            <a:ext uri="{FF2B5EF4-FFF2-40B4-BE49-F238E27FC236}">
              <a16:creationId xmlns:a16="http://schemas.microsoft.com/office/drawing/2014/main" id="{24AB856F-4365-4BF3-B697-AA40FC01281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a:extLst>
            <a:ext uri="{FF2B5EF4-FFF2-40B4-BE49-F238E27FC236}">
              <a16:creationId xmlns:a16="http://schemas.microsoft.com/office/drawing/2014/main" id="{D2E4AAD5-6AAF-4F35-ABFA-7377DC07B04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a:extLst>
            <a:ext uri="{FF2B5EF4-FFF2-40B4-BE49-F238E27FC236}">
              <a16:creationId xmlns:a16="http://schemas.microsoft.com/office/drawing/2014/main" id="{3B26DC4A-A51C-4124-91F6-057EF4D6BF4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a:extLst>
            <a:ext uri="{FF2B5EF4-FFF2-40B4-BE49-F238E27FC236}">
              <a16:creationId xmlns:a16="http://schemas.microsoft.com/office/drawing/2014/main" id="{01B29499-406E-4DCC-BE91-59B5BA1355B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a:extLst>
            <a:ext uri="{FF2B5EF4-FFF2-40B4-BE49-F238E27FC236}">
              <a16:creationId xmlns:a16="http://schemas.microsoft.com/office/drawing/2014/main" id="{0CB34657-543B-4776-A326-19785005BF3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a:extLst>
            <a:ext uri="{FF2B5EF4-FFF2-40B4-BE49-F238E27FC236}">
              <a16:creationId xmlns:a16="http://schemas.microsoft.com/office/drawing/2014/main" id="{04D26632-EFFF-4DDE-87D7-35DD6360471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2" name="直線コネクタ 591">
          <a:extLst>
            <a:ext uri="{FF2B5EF4-FFF2-40B4-BE49-F238E27FC236}">
              <a16:creationId xmlns:a16="http://schemas.microsoft.com/office/drawing/2014/main" id="{0EC1D813-14E1-458E-9D4D-9D9836180E4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3" name="テキスト ボックス 592">
          <a:extLst>
            <a:ext uri="{FF2B5EF4-FFF2-40B4-BE49-F238E27FC236}">
              <a16:creationId xmlns:a16="http://schemas.microsoft.com/office/drawing/2014/main" id="{CD5AEA6B-75D6-4F35-83CD-6B2D8A8DDAD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4" name="直線コネクタ 593">
          <a:extLst>
            <a:ext uri="{FF2B5EF4-FFF2-40B4-BE49-F238E27FC236}">
              <a16:creationId xmlns:a16="http://schemas.microsoft.com/office/drawing/2014/main" id="{0ECA6C8D-A0B7-41EC-AB23-9E35923D170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5" name="テキスト ボックス 594">
          <a:extLst>
            <a:ext uri="{FF2B5EF4-FFF2-40B4-BE49-F238E27FC236}">
              <a16:creationId xmlns:a16="http://schemas.microsoft.com/office/drawing/2014/main" id="{75DBA1FD-DE30-4F74-BDCE-FF97D0B77B0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6" name="直線コネクタ 595">
          <a:extLst>
            <a:ext uri="{FF2B5EF4-FFF2-40B4-BE49-F238E27FC236}">
              <a16:creationId xmlns:a16="http://schemas.microsoft.com/office/drawing/2014/main" id="{68C98089-E702-4350-BF46-DA95492A385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7" name="テキスト ボックス 596">
          <a:extLst>
            <a:ext uri="{FF2B5EF4-FFF2-40B4-BE49-F238E27FC236}">
              <a16:creationId xmlns:a16="http://schemas.microsoft.com/office/drawing/2014/main" id="{29B0D4B0-DA17-45AF-9799-A1901C0500C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8" name="直線コネクタ 597">
          <a:extLst>
            <a:ext uri="{FF2B5EF4-FFF2-40B4-BE49-F238E27FC236}">
              <a16:creationId xmlns:a16="http://schemas.microsoft.com/office/drawing/2014/main" id="{E4E51925-F5F1-4B38-AEE2-EF8EFD3CF14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9" name="テキスト ボックス 598">
          <a:extLst>
            <a:ext uri="{FF2B5EF4-FFF2-40B4-BE49-F238E27FC236}">
              <a16:creationId xmlns:a16="http://schemas.microsoft.com/office/drawing/2014/main" id="{29144F79-95B9-426C-A736-591A6EF79E7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0" name="直線コネクタ 599">
          <a:extLst>
            <a:ext uri="{FF2B5EF4-FFF2-40B4-BE49-F238E27FC236}">
              <a16:creationId xmlns:a16="http://schemas.microsoft.com/office/drawing/2014/main" id="{E69E6A26-D041-4ED8-96BB-A2DE073A1DD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1" name="テキスト ボックス 600">
          <a:extLst>
            <a:ext uri="{FF2B5EF4-FFF2-40B4-BE49-F238E27FC236}">
              <a16:creationId xmlns:a16="http://schemas.microsoft.com/office/drawing/2014/main" id="{CFFA5963-544B-4831-BD81-FFF89F0B77C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a:extLst>
            <a:ext uri="{FF2B5EF4-FFF2-40B4-BE49-F238E27FC236}">
              <a16:creationId xmlns:a16="http://schemas.microsoft.com/office/drawing/2014/main" id="{3ACD12FA-71AD-453F-9753-F4A6A6EEE22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a:extLst>
            <a:ext uri="{FF2B5EF4-FFF2-40B4-BE49-F238E27FC236}">
              <a16:creationId xmlns:a16="http://schemas.microsoft.com/office/drawing/2014/main" id="{82BFEDEF-EA47-4CE5-BB1C-88A7124FECE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消防施設】&#10;一人当たり面積グラフ枠">
          <a:extLst>
            <a:ext uri="{FF2B5EF4-FFF2-40B4-BE49-F238E27FC236}">
              <a16:creationId xmlns:a16="http://schemas.microsoft.com/office/drawing/2014/main" id="{87B0307A-2F06-40CF-971B-D6DF220EEA8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605" name="直線コネクタ 604">
          <a:extLst>
            <a:ext uri="{FF2B5EF4-FFF2-40B4-BE49-F238E27FC236}">
              <a16:creationId xmlns:a16="http://schemas.microsoft.com/office/drawing/2014/main" id="{EBACB9F9-41E1-4098-AE90-A1F7A74009C9}"/>
            </a:ext>
          </a:extLst>
        </xdr:cNvPr>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6" name="【消防施設】&#10;一人当たり面積最小値テキスト">
          <a:extLst>
            <a:ext uri="{FF2B5EF4-FFF2-40B4-BE49-F238E27FC236}">
              <a16:creationId xmlns:a16="http://schemas.microsoft.com/office/drawing/2014/main" id="{AE50D3F2-BF58-4C71-AF1B-1F8DE581D81D}"/>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7" name="直線コネクタ 606">
          <a:extLst>
            <a:ext uri="{FF2B5EF4-FFF2-40B4-BE49-F238E27FC236}">
              <a16:creationId xmlns:a16="http://schemas.microsoft.com/office/drawing/2014/main" id="{F10233CA-EF95-45CC-A597-CB700F14A816}"/>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608" name="【消防施設】&#10;一人当たり面積最大値テキスト">
          <a:extLst>
            <a:ext uri="{FF2B5EF4-FFF2-40B4-BE49-F238E27FC236}">
              <a16:creationId xmlns:a16="http://schemas.microsoft.com/office/drawing/2014/main" id="{C9C80484-9FE4-4E26-8BAF-D85BABBDD5E0}"/>
            </a:ext>
          </a:extLst>
        </xdr:cNvPr>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609" name="直線コネクタ 608">
          <a:extLst>
            <a:ext uri="{FF2B5EF4-FFF2-40B4-BE49-F238E27FC236}">
              <a16:creationId xmlns:a16="http://schemas.microsoft.com/office/drawing/2014/main" id="{31A75A88-1D12-419F-983C-D5DEBF1FA0BB}"/>
            </a:ext>
          </a:extLst>
        </xdr:cNvPr>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120032</xdr:rowOff>
    </xdr:from>
    <xdr:ext cx="469744" cy="259045"/>
    <xdr:sp macro="" textlink="">
      <xdr:nvSpPr>
        <xdr:cNvPr id="610" name="【消防施設】&#10;一人当たり面積平均値テキスト">
          <a:extLst>
            <a:ext uri="{FF2B5EF4-FFF2-40B4-BE49-F238E27FC236}">
              <a16:creationId xmlns:a16="http://schemas.microsoft.com/office/drawing/2014/main" id="{F388805A-CDFB-4124-8879-A77F0DB6F1A6}"/>
            </a:ext>
          </a:extLst>
        </xdr:cNvPr>
        <xdr:cNvSpPr txBox="1"/>
      </xdr:nvSpPr>
      <xdr:spPr>
        <a:xfrm>
          <a:off x="22199600" y="14521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611" name="フローチャート: 判断 610">
          <a:extLst>
            <a:ext uri="{FF2B5EF4-FFF2-40B4-BE49-F238E27FC236}">
              <a16:creationId xmlns:a16="http://schemas.microsoft.com/office/drawing/2014/main" id="{DA58DF8D-96D5-4225-A609-DE5EB3E90114}"/>
            </a:ext>
          </a:extLst>
        </xdr:cNvPr>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612" name="フローチャート: 判断 611">
          <a:extLst>
            <a:ext uri="{FF2B5EF4-FFF2-40B4-BE49-F238E27FC236}">
              <a16:creationId xmlns:a16="http://schemas.microsoft.com/office/drawing/2014/main" id="{EBB0A82A-81E1-41B1-96F4-2CA6C7DD427F}"/>
            </a:ext>
          </a:extLst>
        </xdr:cNvPr>
        <xdr:cNvSpPr/>
      </xdr:nvSpPr>
      <xdr:spPr>
        <a:xfrm>
          <a:off x="21272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xdr:rowOff>
    </xdr:from>
    <xdr:to>
      <xdr:col>107</xdr:col>
      <xdr:colOff>101600</xdr:colOff>
      <xdr:row>85</xdr:row>
      <xdr:rowOff>106045</xdr:rowOff>
    </xdr:to>
    <xdr:sp macro="" textlink="">
      <xdr:nvSpPr>
        <xdr:cNvPr id="613" name="フローチャート: 判断 612">
          <a:extLst>
            <a:ext uri="{FF2B5EF4-FFF2-40B4-BE49-F238E27FC236}">
              <a16:creationId xmlns:a16="http://schemas.microsoft.com/office/drawing/2014/main" id="{2D4A92FA-D35F-4AA4-ADB1-DAE8BA823406}"/>
            </a:ext>
          </a:extLst>
        </xdr:cNvPr>
        <xdr:cNvSpPr/>
      </xdr:nvSpPr>
      <xdr:spPr>
        <a:xfrm>
          <a:off x="20383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614" name="フローチャート: 判断 613">
          <a:extLst>
            <a:ext uri="{FF2B5EF4-FFF2-40B4-BE49-F238E27FC236}">
              <a16:creationId xmlns:a16="http://schemas.microsoft.com/office/drawing/2014/main" id="{7D9FE0E3-B756-4C5F-AAE6-87580ED578AC}"/>
            </a:ext>
          </a:extLst>
        </xdr:cNvPr>
        <xdr:cNvSpPr/>
      </xdr:nvSpPr>
      <xdr:spPr>
        <a:xfrm>
          <a:off x="19494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615" name="フローチャート: 判断 614">
          <a:extLst>
            <a:ext uri="{FF2B5EF4-FFF2-40B4-BE49-F238E27FC236}">
              <a16:creationId xmlns:a16="http://schemas.microsoft.com/office/drawing/2014/main" id="{23AD510E-99F1-4E76-B107-05FD8DB446EF}"/>
            </a:ext>
          </a:extLst>
        </xdr:cNvPr>
        <xdr:cNvSpPr/>
      </xdr:nvSpPr>
      <xdr:spPr>
        <a:xfrm>
          <a:off x="18605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FD6DEF85-4FFA-4305-9038-F9C4CADA778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CBA32CCD-2E70-40A1-917D-4B006103BE8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50CA827D-8755-42E7-8A4E-32D6B38F038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9CCCAB0E-65E5-4230-B1F4-123A5E1217B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1252D4BC-2F84-4A22-ACC0-451D2C83BC6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61595</xdr:rowOff>
    </xdr:from>
    <xdr:to>
      <xdr:col>116</xdr:col>
      <xdr:colOff>114300</xdr:colOff>
      <xdr:row>84</xdr:row>
      <xdr:rowOff>163195</xdr:rowOff>
    </xdr:to>
    <xdr:sp macro="" textlink="">
      <xdr:nvSpPr>
        <xdr:cNvPr id="621" name="楕円 620">
          <a:extLst>
            <a:ext uri="{FF2B5EF4-FFF2-40B4-BE49-F238E27FC236}">
              <a16:creationId xmlns:a16="http://schemas.microsoft.com/office/drawing/2014/main" id="{F5B0EB34-F893-4FD0-8744-7F30B6BBA1D6}"/>
            </a:ext>
          </a:extLst>
        </xdr:cNvPr>
        <xdr:cNvSpPr/>
      </xdr:nvSpPr>
      <xdr:spPr>
        <a:xfrm>
          <a:off x="221107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84472</xdr:rowOff>
    </xdr:from>
    <xdr:ext cx="469744" cy="259045"/>
    <xdr:sp macro="" textlink="">
      <xdr:nvSpPr>
        <xdr:cNvPr id="622" name="【消防施設】&#10;一人当たり面積該当値テキスト">
          <a:extLst>
            <a:ext uri="{FF2B5EF4-FFF2-40B4-BE49-F238E27FC236}">
              <a16:creationId xmlns:a16="http://schemas.microsoft.com/office/drawing/2014/main" id="{7019B5A2-C6A2-4E7C-81C4-3EA885B9D574}"/>
            </a:ext>
          </a:extLst>
        </xdr:cNvPr>
        <xdr:cNvSpPr txBox="1"/>
      </xdr:nvSpPr>
      <xdr:spPr>
        <a:xfrm>
          <a:off x="22199600" y="1431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65405</xdr:rowOff>
    </xdr:from>
    <xdr:to>
      <xdr:col>112</xdr:col>
      <xdr:colOff>38100</xdr:colOff>
      <xdr:row>84</xdr:row>
      <xdr:rowOff>167005</xdr:rowOff>
    </xdr:to>
    <xdr:sp macro="" textlink="">
      <xdr:nvSpPr>
        <xdr:cNvPr id="623" name="楕円 622">
          <a:extLst>
            <a:ext uri="{FF2B5EF4-FFF2-40B4-BE49-F238E27FC236}">
              <a16:creationId xmlns:a16="http://schemas.microsoft.com/office/drawing/2014/main" id="{F42299F1-315B-4E5B-B083-BABF12A84EB0}"/>
            </a:ext>
          </a:extLst>
        </xdr:cNvPr>
        <xdr:cNvSpPr/>
      </xdr:nvSpPr>
      <xdr:spPr>
        <a:xfrm>
          <a:off x="21272500" y="144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112395</xdr:rowOff>
    </xdr:from>
    <xdr:to>
      <xdr:col>116</xdr:col>
      <xdr:colOff>63500</xdr:colOff>
      <xdr:row>84</xdr:row>
      <xdr:rowOff>116205</xdr:rowOff>
    </xdr:to>
    <xdr:cxnSp macro="">
      <xdr:nvCxnSpPr>
        <xdr:cNvPr id="624" name="直線コネクタ 623">
          <a:extLst>
            <a:ext uri="{FF2B5EF4-FFF2-40B4-BE49-F238E27FC236}">
              <a16:creationId xmlns:a16="http://schemas.microsoft.com/office/drawing/2014/main" id="{CB6FDFF5-2269-47A1-84AA-BA8E91848A58}"/>
            </a:ext>
          </a:extLst>
        </xdr:cNvPr>
        <xdr:cNvCxnSpPr/>
      </xdr:nvCxnSpPr>
      <xdr:spPr>
        <a:xfrm flipV="1">
          <a:off x="21323300" y="145141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65405</xdr:rowOff>
    </xdr:from>
    <xdr:to>
      <xdr:col>107</xdr:col>
      <xdr:colOff>101600</xdr:colOff>
      <xdr:row>81</xdr:row>
      <xdr:rowOff>167005</xdr:rowOff>
    </xdr:to>
    <xdr:sp macro="" textlink="">
      <xdr:nvSpPr>
        <xdr:cNvPr id="625" name="楕円 624">
          <a:extLst>
            <a:ext uri="{FF2B5EF4-FFF2-40B4-BE49-F238E27FC236}">
              <a16:creationId xmlns:a16="http://schemas.microsoft.com/office/drawing/2014/main" id="{0D369B4E-5F30-43F0-97E6-140CFD519274}"/>
            </a:ext>
          </a:extLst>
        </xdr:cNvPr>
        <xdr:cNvSpPr/>
      </xdr:nvSpPr>
      <xdr:spPr>
        <a:xfrm>
          <a:off x="203835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116205</xdr:rowOff>
    </xdr:from>
    <xdr:to>
      <xdr:col>111</xdr:col>
      <xdr:colOff>177800</xdr:colOff>
      <xdr:row>84</xdr:row>
      <xdr:rowOff>116205</xdr:rowOff>
    </xdr:to>
    <xdr:cxnSp macro="">
      <xdr:nvCxnSpPr>
        <xdr:cNvPr id="626" name="直線コネクタ 625">
          <a:extLst>
            <a:ext uri="{FF2B5EF4-FFF2-40B4-BE49-F238E27FC236}">
              <a16:creationId xmlns:a16="http://schemas.microsoft.com/office/drawing/2014/main" id="{DA720901-7591-4CAC-966B-16B72FA47C62}"/>
            </a:ext>
          </a:extLst>
        </xdr:cNvPr>
        <xdr:cNvCxnSpPr/>
      </xdr:nvCxnSpPr>
      <xdr:spPr>
        <a:xfrm>
          <a:off x="20434300" y="14003655"/>
          <a:ext cx="8890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29211</xdr:rowOff>
    </xdr:from>
    <xdr:to>
      <xdr:col>102</xdr:col>
      <xdr:colOff>165100</xdr:colOff>
      <xdr:row>84</xdr:row>
      <xdr:rowOff>130811</xdr:rowOff>
    </xdr:to>
    <xdr:sp macro="" textlink="">
      <xdr:nvSpPr>
        <xdr:cNvPr id="627" name="楕円 626">
          <a:extLst>
            <a:ext uri="{FF2B5EF4-FFF2-40B4-BE49-F238E27FC236}">
              <a16:creationId xmlns:a16="http://schemas.microsoft.com/office/drawing/2014/main" id="{13C674BB-78FA-4BF9-B7D2-8106A460A5FB}"/>
            </a:ext>
          </a:extLst>
        </xdr:cNvPr>
        <xdr:cNvSpPr/>
      </xdr:nvSpPr>
      <xdr:spPr>
        <a:xfrm>
          <a:off x="19494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116205</xdr:rowOff>
    </xdr:from>
    <xdr:to>
      <xdr:col>107</xdr:col>
      <xdr:colOff>50800</xdr:colOff>
      <xdr:row>84</xdr:row>
      <xdr:rowOff>80011</xdr:rowOff>
    </xdr:to>
    <xdr:cxnSp macro="">
      <xdr:nvCxnSpPr>
        <xdr:cNvPr id="628" name="直線コネクタ 627">
          <a:extLst>
            <a:ext uri="{FF2B5EF4-FFF2-40B4-BE49-F238E27FC236}">
              <a16:creationId xmlns:a16="http://schemas.microsoft.com/office/drawing/2014/main" id="{7424AB4D-BDEC-4EC3-9E30-24AF7C209734}"/>
            </a:ext>
          </a:extLst>
        </xdr:cNvPr>
        <xdr:cNvCxnSpPr/>
      </xdr:nvCxnSpPr>
      <xdr:spPr>
        <a:xfrm flipV="1">
          <a:off x="19545300" y="14003655"/>
          <a:ext cx="889000" cy="47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82550</xdr:rowOff>
    </xdr:from>
    <xdr:to>
      <xdr:col>98</xdr:col>
      <xdr:colOff>38100</xdr:colOff>
      <xdr:row>85</xdr:row>
      <xdr:rowOff>12700</xdr:rowOff>
    </xdr:to>
    <xdr:sp macro="" textlink="">
      <xdr:nvSpPr>
        <xdr:cNvPr id="629" name="楕円 628">
          <a:extLst>
            <a:ext uri="{FF2B5EF4-FFF2-40B4-BE49-F238E27FC236}">
              <a16:creationId xmlns:a16="http://schemas.microsoft.com/office/drawing/2014/main" id="{F28596C5-DD02-4383-8FCE-D486D0927FFF}"/>
            </a:ext>
          </a:extLst>
        </xdr:cNvPr>
        <xdr:cNvSpPr/>
      </xdr:nvSpPr>
      <xdr:spPr>
        <a:xfrm>
          <a:off x="18605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80011</xdr:rowOff>
    </xdr:from>
    <xdr:to>
      <xdr:col>102</xdr:col>
      <xdr:colOff>114300</xdr:colOff>
      <xdr:row>84</xdr:row>
      <xdr:rowOff>133350</xdr:rowOff>
    </xdr:to>
    <xdr:cxnSp macro="">
      <xdr:nvCxnSpPr>
        <xdr:cNvPr id="630" name="直線コネクタ 629">
          <a:extLst>
            <a:ext uri="{FF2B5EF4-FFF2-40B4-BE49-F238E27FC236}">
              <a16:creationId xmlns:a16="http://schemas.microsoft.com/office/drawing/2014/main" id="{496E1B6D-88F7-44A8-966A-19519F5BD2D3}"/>
            </a:ext>
          </a:extLst>
        </xdr:cNvPr>
        <xdr:cNvCxnSpPr/>
      </xdr:nvCxnSpPr>
      <xdr:spPr>
        <a:xfrm flipV="1">
          <a:off x="18656300" y="144818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32402</xdr:rowOff>
    </xdr:from>
    <xdr:ext cx="469744" cy="259045"/>
    <xdr:sp macro="" textlink="">
      <xdr:nvSpPr>
        <xdr:cNvPr id="631" name="n_1aveValue【消防施設】&#10;一人当たり面積">
          <a:extLst>
            <a:ext uri="{FF2B5EF4-FFF2-40B4-BE49-F238E27FC236}">
              <a16:creationId xmlns:a16="http://schemas.microsoft.com/office/drawing/2014/main" id="{02F4A7E8-A22E-46BD-B388-FF8B69F8E615}"/>
            </a:ext>
          </a:extLst>
        </xdr:cNvPr>
        <xdr:cNvSpPr txBox="1"/>
      </xdr:nvSpPr>
      <xdr:spPr>
        <a:xfrm>
          <a:off x="21075727" y="1460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97172</xdr:rowOff>
    </xdr:from>
    <xdr:ext cx="469744" cy="259045"/>
    <xdr:sp macro="" textlink="">
      <xdr:nvSpPr>
        <xdr:cNvPr id="632" name="n_2aveValue【消防施設】&#10;一人当たり面積">
          <a:extLst>
            <a:ext uri="{FF2B5EF4-FFF2-40B4-BE49-F238E27FC236}">
              <a16:creationId xmlns:a16="http://schemas.microsoft.com/office/drawing/2014/main" id="{C60C72ED-0A4A-4BC9-9804-A18E35348E46}"/>
            </a:ext>
          </a:extLst>
        </xdr:cNvPr>
        <xdr:cNvSpPr txBox="1"/>
      </xdr:nvSpPr>
      <xdr:spPr>
        <a:xfrm>
          <a:off x="20199427"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633" name="n_3aveValue【消防施設】&#10;一人当たり面積">
          <a:extLst>
            <a:ext uri="{FF2B5EF4-FFF2-40B4-BE49-F238E27FC236}">
              <a16:creationId xmlns:a16="http://schemas.microsoft.com/office/drawing/2014/main" id="{7AB44CCD-F4B5-4FA5-9A4F-5068337F178F}"/>
            </a:ext>
          </a:extLst>
        </xdr:cNvPr>
        <xdr:cNvSpPr txBox="1"/>
      </xdr:nvSpPr>
      <xdr:spPr>
        <a:xfrm>
          <a:off x="19310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102888</xdr:rowOff>
    </xdr:from>
    <xdr:ext cx="469744" cy="259045"/>
    <xdr:sp macro="" textlink="">
      <xdr:nvSpPr>
        <xdr:cNvPr id="634" name="n_4aveValue【消防施設】&#10;一人当たり面積">
          <a:extLst>
            <a:ext uri="{FF2B5EF4-FFF2-40B4-BE49-F238E27FC236}">
              <a16:creationId xmlns:a16="http://schemas.microsoft.com/office/drawing/2014/main" id="{5AF90392-8040-46BB-ACEF-9B3345D254F7}"/>
            </a:ext>
          </a:extLst>
        </xdr:cNvPr>
        <xdr:cNvSpPr txBox="1"/>
      </xdr:nvSpPr>
      <xdr:spPr>
        <a:xfrm>
          <a:off x="18421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12082</xdr:rowOff>
    </xdr:from>
    <xdr:ext cx="469744" cy="259045"/>
    <xdr:sp macro="" textlink="">
      <xdr:nvSpPr>
        <xdr:cNvPr id="635" name="n_1mainValue【消防施設】&#10;一人当たり面積">
          <a:extLst>
            <a:ext uri="{FF2B5EF4-FFF2-40B4-BE49-F238E27FC236}">
              <a16:creationId xmlns:a16="http://schemas.microsoft.com/office/drawing/2014/main" id="{9B01C7DC-E5E1-4435-BF58-E9FF4F51CFD2}"/>
            </a:ext>
          </a:extLst>
        </xdr:cNvPr>
        <xdr:cNvSpPr txBox="1"/>
      </xdr:nvSpPr>
      <xdr:spPr>
        <a:xfrm>
          <a:off x="21075727" y="1424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12082</xdr:rowOff>
    </xdr:from>
    <xdr:ext cx="469744" cy="259045"/>
    <xdr:sp macro="" textlink="">
      <xdr:nvSpPr>
        <xdr:cNvPr id="636" name="n_2mainValue【消防施設】&#10;一人当たり面積">
          <a:extLst>
            <a:ext uri="{FF2B5EF4-FFF2-40B4-BE49-F238E27FC236}">
              <a16:creationId xmlns:a16="http://schemas.microsoft.com/office/drawing/2014/main" id="{0C3D484E-EE6D-4666-871E-1C6C8F5964A1}"/>
            </a:ext>
          </a:extLst>
        </xdr:cNvPr>
        <xdr:cNvSpPr txBox="1"/>
      </xdr:nvSpPr>
      <xdr:spPr>
        <a:xfrm>
          <a:off x="20199427" y="1372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147338</xdr:rowOff>
    </xdr:from>
    <xdr:ext cx="469744" cy="259045"/>
    <xdr:sp macro="" textlink="">
      <xdr:nvSpPr>
        <xdr:cNvPr id="637" name="n_3mainValue【消防施設】&#10;一人当たり面積">
          <a:extLst>
            <a:ext uri="{FF2B5EF4-FFF2-40B4-BE49-F238E27FC236}">
              <a16:creationId xmlns:a16="http://schemas.microsoft.com/office/drawing/2014/main" id="{38CBC2E1-4FB5-49D2-B70A-201D063E390F}"/>
            </a:ext>
          </a:extLst>
        </xdr:cNvPr>
        <xdr:cNvSpPr txBox="1"/>
      </xdr:nvSpPr>
      <xdr:spPr>
        <a:xfrm>
          <a:off x="19310427" y="1420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29227</xdr:rowOff>
    </xdr:from>
    <xdr:ext cx="469744" cy="259045"/>
    <xdr:sp macro="" textlink="">
      <xdr:nvSpPr>
        <xdr:cNvPr id="638" name="n_4mainValue【消防施設】&#10;一人当たり面積">
          <a:extLst>
            <a:ext uri="{FF2B5EF4-FFF2-40B4-BE49-F238E27FC236}">
              <a16:creationId xmlns:a16="http://schemas.microsoft.com/office/drawing/2014/main" id="{F501B76E-0870-44E4-BD2F-891A53BDCD6F}"/>
            </a:ext>
          </a:extLst>
        </xdr:cNvPr>
        <xdr:cNvSpPr txBox="1"/>
      </xdr:nvSpPr>
      <xdr:spPr>
        <a:xfrm>
          <a:off x="18421427" y="1425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189113DE-9E67-4234-9CF3-E1FEF953246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1B6C869A-2968-4804-AD62-1BF67848480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1928BF5C-06DA-43CD-8D7C-2658554285B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9CFAA58C-E9F5-44F0-8882-FE3D8C4DA32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2A9F3253-7B64-471E-B6DC-19AF3B03839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46A58C15-B82F-48ED-8F08-8B94012E9E9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4A901407-1F12-47F5-A629-4DEF5CF59BE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F85199C9-F534-4CE2-B48E-E7A64A4E193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6BF59E4A-2F7A-49F6-9DA5-FB711C440B1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54D933A0-25E4-42CE-ABCA-5E0B79CEECC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BCBDC066-2340-4378-883A-2BFB8A046B5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a:extLst>
            <a:ext uri="{FF2B5EF4-FFF2-40B4-BE49-F238E27FC236}">
              <a16:creationId xmlns:a16="http://schemas.microsoft.com/office/drawing/2014/main" id="{194ECABF-308A-41C9-9265-3377031DFD9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a:extLst>
            <a:ext uri="{FF2B5EF4-FFF2-40B4-BE49-F238E27FC236}">
              <a16:creationId xmlns:a16="http://schemas.microsoft.com/office/drawing/2014/main" id="{66E0C42F-3AA5-4977-B9AA-952087E1007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a:extLst>
            <a:ext uri="{FF2B5EF4-FFF2-40B4-BE49-F238E27FC236}">
              <a16:creationId xmlns:a16="http://schemas.microsoft.com/office/drawing/2014/main" id="{D8776D1A-BCB7-4889-9D9D-8CC841A38FA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a:extLst>
            <a:ext uri="{FF2B5EF4-FFF2-40B4-BE49-F238E27FC236}">
              <a16:creationId xmlns:a16="http://schemas.microsoft.com/office/drawing/2014/main" id="{B914970C-392A-43B8-BDDC-6A09DD1E5A3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a:extLst>
            <a:ext uri="{FF2B5EF4-FFF2-40B4-BE49-F238E27FC236}">
              <a16:creationId xmlns:a16="http://schemas.microsoft.com/office/drawing/2014/main" id="{2F6FF86E-605C-4767-A6B3-3F883B36956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a:extLst>
            <a:ext uri="{FF2B5EF4-FFF2-40B4-BE49-F238E27FC236}">
              <a16:creationId xmlns:a16="http://schemas.microsoft.com/office/drawing/2014/main" id="{D6F14157-28A0-4FC5-A9E8-ECDFD805438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a:extLst>
            <a:ext uri="{FF2B5EF4-FFF2-40B4-BE49-F238E27FC236}">
              <a16:creationId xmlns:a16="http://schemas.microsoft.com/office/drawing/2014/main" id="{921B1235-F8DE-4364-BBDA-9458D0EE5BC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a:extLst>
            <a:ext uri="{FF2B5EF4-FFF2-40B4-BE49-F238E27FC236}">
              <a16:creationId xmlns:a16="http://schemas.microsoft.com/office/drawing/2014/main" id="{F8E6A24A-EFA1-4A24-93C3-548A1041F02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a:extLst>
            <a:ext uri="{FF2B5EF4-FFF2-40B4-BE49-F238E27FC236}">
              <a16:creationId xmlns:a16="http://schemas.microsoft.com/office/drawing/2014/main" id="{B3695B2A-D9F9-49FF-8D5D-C934868339F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a:extLst>
            <a:ext uri="{FF2B5EF4-FFF2-40B4-BE49-F238E27FC236}">
              <a16:creationId xmlns:a16="http://schemas.microsoft.com/office/drawing/2014/main" id="{2ADDA707-4FF6-46A4-8BF7-6E739923463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a:extLst>
            <a:ext uri="{FF2B5EF4-FFF2-40B4-BE49-F238E27FC236}">
              <a16:creationId xmlns:a16="http://schemas.microsoft.com/office/drawing/2014/main" id="{EB49ADA8-73B3-40F7-BD21-6D062B30D2F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a:extLst>
            <a:ext uri="{FF2B5EF4-FFF2-40B4-BE49-F238E27FC236}">
              <a16:creationId xmlns:a16="http://schemas.microsoft.com/office/drawing/2014/main" id="{E5FB8076-6E9D-4C44-80A6-97DE18D688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E07AFF4F-025B-4284-B4C3-FCF78819473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庁舎】&#10;有形固定資産減価償却率グラフ枠">
          <a:extLst>
            <a:ext uri="{FF2B5EF4-FFF2-40B4-BE49-F238E27FC236}">
              <a16:creationId xmlns:a16="http://schemas.microsoft.com/office/drawing/2014/main" id="{70589A89-26E8-400E-9813-512590B1E90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664" name="直線コネクタ 663">
          <a:extLst>
            <a:ext uri="{FF2B5EF4-FFF2-40B4-BE49-F238E27FC236}">
              <a16:creationId xmlns:a16="http://schemas.microsoft.com/office/drawing/2014/main" id="{7D6374E7-8D09-4FE7-A8F1-913C75F25C4F}"/>
            </a:ext>
          </a:extLst>
        </xdr:cNvPr>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665" name="【庁舎】&#10;有形固定資産減価償却率最小値テキスト">
          <a:extLst>
            <a:ext uri="{FF2B5EF4-FFF2-40B4-BE49-F238E27FC236}">
              <a16:creationId xmlns:a16="http://schemas.microsoft.com/office/drawing/2014/main" id="{A923C106-2DAD-47E1-9F56-EA6CFBDCB39D}"/>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666" name="直線コネクタ 665">
          <a:extLst>
            <a:ext uri="{FF2B5EF4-FFF2-40B4-BE49-F238E27FC236}">
              <a16:creationId xmlns:a16="http://schemas.microsoft.com/office/drawing/2014/main" id="{ACFCDDC6-6215-45FD-876A-32F7847F3670}"/>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67" name="【庁舎】&#10;有形固定資産減価償却率最大値テキスト">
          <a:extLst>
            <a:ext uri="{FF2B5EF4-FFF2-40B4-BE49-F238E27FC236}">
              <a16:creationId xmlns:a16="http://schemas.microsoft.com/office/drawing/2014/main" id="{00ED30F9-5BD6-4B58-9A48-00DB6FE65E85}"/>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8" name="直線コネクタ 667">
          <a:extLst>
            <a:ext uri="{FF2B5EF4-FFF2-40B4-BE49-F238E27FC236}">
              <a16:creationId xmlns:a16="http://schemas.microsoft.com/office/drawing/2014/main" id="{981D7E6E-6E92-434C-AC0C-5EB60236C473}"/>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669" name="【庁舎】&#10;有形固定資産減価償却率平均値テキスト">
          <a:extLst>
            <a:ext uri="{FF2B5EF4-FFF2-40B4-BE49-F238E27FC236}">
              <a16:creationId xmlns:a16="http://schemas.microsoft.com/office/drawing/2014/main" id="{6D1B55F6-ECE9-4E74-8BB1-108882378AAE}"/>
            </a:ext>
          </a:extLst>
        </xdr:cNvPr>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670" name="フローチャート: 判断 669">
          <a:extLst>
            <a:ext uri="{FF2B5EF4-FFF2-40B4-BE49-F238E27FC236}">
              <a16:creationId xmlns:a16="http://schemas.microsoft.com/office/drawing/2014/main" id="{7613E101-8894-498F-8149-47C93A2CE17F}"/>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671" name="フローチャート: 判断 670">
          <a:extLst>
            <a:ext uri="{FF2B5EF4-FFF2-40B4-BE49-F238E27FC236}">
              <a16:creationId xmlns:a16="http://schemas.microsoft.com/office/drawing/2014/main" id="{56915D1B-66AD-43CE-8C63-CE1C759BD6D9}"/>
            </a:ext>
          </a:extLst>
        </xdr:cNvPr>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672" name="フローチャート: 判断 671">
          <a:extLst>
            <a:ext uri="{FF2B5EF4-FFF2-40B4-BE49-F238E27FC236}">
              <a16:creationId xmlns:a16="http://schemas.microsoft.com/office/drawing/2014/main" id="{B4A4FC55-15A2-41B0-9DB5-2FC2292D13F4}"/>
            </a:ext>
          </a:extLst>
        </xdr:cNvPr>
        <xdr:cNvSpPr/>
      </xdr:nvSpPr>
      <xdr:spPr>
        <a:xfrm>
          <a:off x="14541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673" name="フローチャート: 判断 672">
          <a:extLst>
            <a:ext uri="{FF2B5EF4-FFF2-40B4-BE49-F238E27FC236}">
              <a16:creationId xmlns:a16="http://schemas.microsoft.com/office/drawing/2014/main" id="{9FE207C4-0E39-4DB3-ABA6-F16DE933A5AE}"/>
            </a:ext>
          </a:extLst>
        </xdr:cNvPr>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97245</xdr:rowOff>
    </xdr:from>
    <xdr:to>
      <xdr:col>67</xdr:col>
      <xdr:colOff>101600</xdr:colOff>
      <xdr:row>105</xdr:row>
      <xdr:rowOff>27395</xdr:rowOff>
    </xdr:to>
    <xdr:sp macro="" textlink="">
      <xdr:nvSpPr>
        <xdr:cNvPr id="674" name="フローチャート: 判断 673">
          <a:extLst>
            <a:ext uri="{FF2B5EF4-FFF2-40B4-BE49-F238E27FC236}">
              <a16:creationId xmlns:a16="http://schemas.microsoft.com/office/drawing/2014/main" id="{36E642BB-98A6-47A1-A45D-5E5A0D938AB3}"/>
            </a:ext>
          </a:extLst>
        </xdr:cNvPr>
        <xdr:cNvSpPr/>
      </xdr:nvSpPr>
      <xdr:spPr>
        <a:xfrm>
          <a:off x="12763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2EE0562E-C917-4DC0-A446-35348A5F847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5870A19F-99C0-46A1-A4B2-C13AFCB85CE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6EE88063-9E9E-480B-8051-F5CA9EC26AA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DB5DF7EF-4CC1-425C-A06E-87817164041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A4B96E1F-DACD-4309-A8F3-AE4A884D494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680" name="楕円 679">
          <a:extLst>
            <a:ext uri="{FF2B5EF4-FFF2-40B4-BE49-F238E27FC236}">
              <a16:creationId xmlns:a16="http://schemas.microsoft.com/office/drawing/2014/main" id="{E420F28F-3791-4845-B0D5-84BD69EAEF00}"/>
            </a:ext>
          </a:extLst>
        </xdr:cNvPr>
        <xdr:cNvSpPr/>
      </xdr:nvSpPr>
      <xdr:spPr>
        <a:xfrm>
          <a:off x="162687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9089</xdr:rowOff>
    </xdr:from>
    <xdr:ext cx="405111" cy="259045"/>
    <xdr:sp macro="" textlink="">
      <xdr:nvSpPr>
        <xdr:cNvPr id="681" name="【庁舎】&#10;有形固定資産減価償却率該当値テキスト">
          <a:extLst>
            <a:ext uri="{FF2B5EF4-FFF2-40B4-BE49-F238E27FC236}">
              <a16:creationId xmlns:a16="http://schemas.microsoft.com/office/drawing/2014/main" id="{22B550C8-6384-4A45-82C7-EDE558121146}"/>
            </a:ext>
          </a:extLst>
        </xdr:cNvPr>
        <xdr:cNvSpPr txBox="1"/>
      </xdr:nvSpPr>
      <xdr:spPr>
        <a:xfrm>
          <a:off x="16357600" y="17668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125005</xdr:rowOff>
    </xdr:from>
    <xdr:to>
      <xdr:col>81</xdr:col>
      <xdr:colOff>101600</xdr:colOff>
      <xdr:row>104</xdr:row>
      <xdr:rowOff>55155</xdr:rowOff>
    </xdr:to>
    <xdr:sp macro="" textlink="">
      <xdr:nvSpPr>
        <xdr:cNvPr id="682" name="楕円 681">
          <a:extLst>
            <a:ext uri="{FF2B5EF4-FFF2-40B4-BE49-F238E27FC236}">
              <a16:creationId xmlns:a16="http://schemas.microsoft.com/office/drawing/2014/main" id="{16B46D68-E2E6-4416-A9C9-C4E2C6998D25}"/>
            </a:ext>
          </a:extLst>
        </xdr:cNvPr>
        <xdr:cNvSpPr/>
      </xdr:nvSpPr>
      <xdr:spPr>
        <a:xfrm>
          <a:off x="15430500" y="177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4355</xdr:rowOff>
    </xdr:from>
    <xdr:to>
      <xdr:col>85</xdr:col>
      <xdr:colOff>127000</xdr:colOff>
      <xdr:row>104</xdr:row>
      <xdr:rowOff>37012</xdr:rowOff>
    </xdr:to>
    <xdr:cxnSp macro="">
      <xdr:nvCxnSpPr>
        <xdr:cNvPr id="683" name="直線コネクタ 682">
          <a:extLst>
            <a:ext uri="{FF2B5EF4-FFF2-40B4-BE49-F238E27FC236}">
              <a16:creationId xmlns:a16="http://schemas.microsoft.com/office/drawing/2014/main" id="{86C22891-3F38-4BD0-95B4-D70183EC1E93}"/>
            </a:ext>
          </a:extLst>
        </xdr:cNvPr>
        <xdr:cNvCxnSpPr/>
      </xdr:nvCxnSpPr>
      <xdr:spPr>
        <a:xfrm>
          <a:off x="15481300" y="1783515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92348</xdr:rowOff>
    </xdr:from>
    <xdr:to>
      <xdr:col>76</xdr:col>
      <xdr:colOff>165100</xdr:colOff>
      <xdr:row>104</xdr:row>
      <xdr:rowOff>22498</xdr:rowOff>
    </xdr:to>
    <xdr:sp macro="" textlink="">
      <xdr:nvSpPr>
        <xdr:cNvPr id="684" name="楕円 683">
          <a:extLst>
            <a:ext uri="{FF2B5EF4-FFF2-40B4-BE49-F238E27FC236}">
              <a16:creationId xmlns:a16="http://schemas.microsoft.com/office/drawing/2014/main" id="{A2001078-301F-4CDB-BC03-20A7E8D0E5BF}"/>
            </a:ext>
          </a:extLst>
        </xdr:cNvPr>
        <xdr:cNvSpPr/>
      </xdr:nvSpPr>
      <xdr:spPr>
        <a:xfrm>
          <a:off x="14541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143148</xdr:rowOff>
    </xdr:from>
    <xdr:to>
      <xdr:col>81</xdr:col>
      <xdr:colOff>50800</xdr:colOff>
      <xdr:row>104</xdr:row>
      <xdr:rowOff>4355</xdr:rowOff>
    </xdr:to>
    <xdr:cxnSp macro="">
      <xdr:nvCxnSpPr>
        <xdr:cNvPr id="685" name="直線コネクタ 684">
          <a:extLst>
            <a:ext uri="{FF2B5EF4-FFF2-40B4-BE49-F238E27FC236}">
              <a16:creationId xmlns:a16="http://schemas.microsoft.com/office/drawing/2014/main" id="{ED738D9C-981D-4447-94FB-7AD95A0EE566}"/>
            </a:ext>
          </a:extLst>
        </xdr:cNvPr>
        <xdr:cNvCxnSpPr/>
      </xdr:nvCxnSpPr>
      <xdr:spPr>
        <a:xfrm>
          <a:off x="14592300" y="178024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20501</xdr:rowOff>
    </xdr:from>
    <xdr:to>
      <xdr:col>72</xdr:col>
      <xdr:colOff>38100</xdr:colOff>
      <xdr:row>105</xdr:row>
      <xdr:rowOff>122101</xdr:rowOff>
    </xdr:to>
    <xdr:sp macro="" textlink="">
      <xdr:nvSpPr>
        <xdr:cNvPr id="686" name="楕円 685">
          <a:extLst>
            <a:ext uri="{FF2B5EF4-FFF2-40B4-BE49-F238E27FC236}">
              <a16:creationId xmlns:a16="http://schemas.microsoft.com/office/drawing/2014/main" id="{54D961FA-B5E8-4912-B3DF-BB0280392D22}"/>
            </a:ext>
          </a:extLst>
        </xdr:cNvPr>
        <xdr:cNvSpPr/>
      </xdr:nvSpPr>
      <xdr:spPr>
        <a:xfrm>
          <a:off x="13652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143148</xdr:rowOff>
    </xdr:from>
    <xdr:to>
      <xdr:col>76</xdr:col>
      <xdr:colOff>114300</xdr:colOff>
      <xdr:row>105</xdr:row>
      <xdr:rowOff>71301</xdr:rowOff>
    </xdr:to>
    <xdr:cxnSp macro="">
      <xdr:nvCxnSpPr>
        <xdr:cNvPr id="687" name="直線コネクタ 686">
          <a:extLst>
            <a:ext uri="{FF2B5EF4-FFF2-40B4-BE49-F238E27FC236}">
              <a16:creationId xmlns:a16="http://schemas.microsoft.com/office/drawing/2014/main" id="{541D57A8-21C3-40A3-8038-363873F7CC92}"/>
            </a:ext>
          </a:extLst>
        </xdr:cNvPr>
        <xdr:cNvCxnSpPr/>
      </xdr:nvCxnSpPr>
      <xdr:spPr>
        <a:xfrm flipV="1">
          <a:off x="13703300" y="17802498"/>
          <a:ext cx="889000" cy="27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27032</xdr:rowOff>
    </xdr:from>
    <xdr:to>
      <xdr:col>67</xdr:col>
      <xdr:colOff>101600</xdr:colOff>
      <xdr:row>103</xdr:row>
      <xdr:rowOff>128632</xdr:rowOff>
    </xdr:to>
    <xdr:sp macro="" textlink="">
      <xdr:nvSpPr>
        <xdr:cNvPr id="688" name="楕円 687">
          <a:extLst>
            <a:ext uri="{FF2B5EF4-FFF2-40B4-BE49-F238E27FC236}">
              <a16:creationId xmlns:a16="http://schemas.microsoft.com/office/drawing/2014/main" id="{9C7BDD8C-968E-4D8F-9558-413807D11BC4}"/>
            </a:ext>
          </a:extLst>
        </xdr:cNvPr>
        <xdr:cNvSpPr/>
      </xdr:nvSpPr>
      <xdr:spPr>
        <a:xfrm>
          <a:off x="1276350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77832</xdr:rowOff>
    </xdr:from>
    <xdr:to>
      <xdr:col>71</xdr:col>
      <xdr:colOff>177800</xdr:colOff>
      <xdr:row>105</xdr:row>
      <xdr:rowOff>71301</xdr:rowOff>
    </xdr:to>
    <xdr:cxnSp macro="">
      <xdr:nvCxnSpPr>
        <xdr:cNvPr id="689" name="直線コネクタ 688">
          <a:extLst>
            <a:ext uri="{FF2B5EF4-FFF2-40B4-BE49-F238E27FC236}">
              <a16:creationId xmlns:a16="http://schemas.microsoft.com/office/drawing/2014/main" id="{45489C76-BBBD-40E2-A1FB-1ADA31EB1104}"/>
            </a:ext>
          </a:extLst>
        </xdr:cNvPr>
        <xdr:cNvCxnSpPr/>
      </xdr:nvCxnSpPr>
      <xdr:spPr>
        <a:xfrm>
          <a:off x="12814300" y="17737182"/>
          <a:ext cx="889000" cy="33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20156</xdr:rowOff>
    </xdr:from>
    <xdr:ext cx="405111" cy="259045"/>
    <xdr:sp macro="" textlink="">
      <xdr:nvSpPr>
        <xdr:cNvPr id="690" name="n_1aveValue【庁舎】&#10;有形固定資産減価償却率">
          <a:extLst>
            <a:ext uri="{FF2B5EF4-FFF2-40B4-BE49-F238E27FC236}">
              <a16:creationId xmlns:a16="http://schemas.microsoft.com/office/drawing/2014/main" id="{B4867D8F-0CAC-48B2-ABD0-853A98469772}"/>
            </a:ext>
          </a:extLst>
        </xdr:cNvPr>
        <xdr:cNvSpPr txBox="1"/>
      </xdr:nvSpPr>
      <xdr:spPr>
        <a:xfrm>
          <a:off x="152660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5459</xdr:rowOff>
    </xdr:from>
    <xdr:ext cx="405111" cy="259045"/>
    <xdr:sp macro="" textlink="">
      <xdr:nvSpPr>
        <xdr:cNvPr id="691" name="n_2aveValue【庁舎】&#10;有形固定資産減価償却率">
          <a:extLst>
            <a:ext uri="{FF2B5EF4-FFF2-40B4-BE49-F238E27FC236}">
              <a16:creationId xmlns:a16="http://schemas.microsoft.com/office/drawing/2014/main" id="{90711D09-8344-4AB2-9C60-310706414782}"/>
            </a:ext>
          </a:extLst>
        </xdr:cNvPr>
        <xdr:cNvSpPr txBox="1"/>
      </xdr:nvSpPr>
      <xdr:spPr>
        <a:xfrm>
          <a:off x="14389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692" name="n_3aveValue【庁舎】&#10;有形固定資産減価償却率">
          <a:extLst>
            <a:ext uri="{FF2B5EF4-FFF2-40B4-BE49-F238E27FC236}">
              <a16:creationId xmlns:a16="http://schemas.microsoft.com/office/drawing/2014/main" id="{BA93F07B-D056-47EF-BFA5-C01840C5A72A}"/>
            </a:ext>
          </a:extLst>
        </xdr:cNvPr>
        <xdr:cNvSpPr txBox="1"/>
      </xdr:nvSpPr>
      <xdr:spPr>
        <a:xfrm>
          <a:off x="13500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18522</xdr:rowOff>
    </xdr:from>
    <xdr:ext cx="405111" cy="259045"/>
    <xdr:sp macro="" textlink="">
      <xdr:nvSpPr>
        <xdr:cNvPr id="693" name="n_4aveValue【庁舎】&#10;有形固定資産減価償却率">
          <a:extLst>
            <a:ext uri="{FF2B5EF4-FFF2-40B4-BE49-F238E27FC236}">
              <a16:creationId xmlns:a16="http://schemas.microsoft.com/office/drawing/2014/main" id="{1231A441-8CE4-49B3-B99B-4A81A84A6D3D}"/>
            </a:ext>
          </a:extLst>
        </xdr:cNvPr>
        <xdr:cNvSpPr txBox="1"/>
      </xdr:nvSpPr>
      <xdr:spPr>
        <a:xfrm>
          <a:off x="12611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71682</xdr:rowOff>
    </xdr:from>
    <xdr:ext cx="405111" cy="259045"/>
    <xdr:sp macro="" textlink="">
      <xdr:nvSpPr>
        <xdr:cNvPr id="694" name="n_1mainValue【庁舎】&#10;有形固定資産減価償却率">
          <a:extLst>
            <a:ext uri="{FF2B5EF4-FFF2-40B4-BE49-F238E27FC236}">
              <a16:creationId xmlns:a16="http://schemas.microsoft.com/office/drawing/2014/main" id="{F0D8456F-8FC0-46EE-8E56-5F34A588703C}"/>
            </a:ext>
          </a:extLst>
        </xdr:cNvPr>
        <xdr:cNvSpPr txBox="1"/>
      </xdr:nvSpPr>
      <xdr:spPr>
        <a:xfrm>
          <a:off x="15266044" y="1755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39025</xdr:rowOff>
    </xdr:from>
    <xdr:ext cx="405111" cy="259045"/>
    <xdr:sp macro="" textlink="">
      <xdr:nvSpPr>
        <xdr:cNvPr id="695" name="n_2mainValue【庁舎】&#10;有形固定資産減価償却率">
          <a:extLst>
            <a:ext uri="{FF2B5EF4-FFF2-40B4-BE49-F238E27FC236}">
              <a16:creationId xmlns:a16="http://schemas.microsoft.com/office/drawing/2014/main" id="{E8F44F45-9FB3-44C7-BC47-671A33FC2A04}"/>
            </a:ext>
          </a:extLst>
        </xdr:cNvPr>
        <xdr:cNvSpPr txBox="1"/>
      </xdr:nvSpPr>
      <xdr:spPr>
        <a:xfrm>
          <a:off x="14389744" y="1752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113228</xdr:rowOff>
    </xdr:from>
    <xdr:ext cx="405111" cy="259045"/>
    <xdr:sp macro="" textlink="">
      <xdr:nvSpPr>
        <xdr:cNvPr id="696" name="n_3mainValue【庁舎】&#10;有形固定資産減価償却率">
          <a:extLst>
            <a:ext uri="{FF2B5EF4-FFF2-40B4-BE49-F238E27FC236}">
              <a16:creationId xmlns:a16="http://schemas.microsoft.com/office/drawing/2014/main" id="{430A6DC6-0032-4618-BE6D-0048FF856E25}"/>
            </a:ext>
          </a:extLst>
        </xdr:cNvPr>
        <xdr:cNvSpPr txBox="1"/>
      </xdr:nvSpPr>
      <xdr:spPr>
        <a:xfrm>
          <a:off x="135007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145159</xdr:rowOff>
    </xdr:from>
    <xdr:ext cx="405111" cy="259045"/>
    <xdr:sp macro="" textlink="">
      <xdr:nvSpPr>
        <xdr:cNvPr id="697" name="n_4mainValue【庁舎】&#10;有形固定資産減価償却率">
          <a:extLst>
            <a:ext uri="{FF2B5EF4-FFF2-40B4-BE49-F238E27FC236}">
              <a16:creationId xmlns:a16="http://schemas.microsoft.com/office/drawing/2014/main" id="{B5C7BFFD-64AC-43B6-AD5A-EA81CBFEB7ED}"/>
            </a:ext>
          </a:extLst>
        </xdr:cNvPr>
        <xdr:cNvSpPr txBox="1"/>
      </xdr:nvSpPr>
      <xdr:spPr>
        <a:xfrm>
          <a:off x="12611744" y="174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246BEF62-A28F-4ADE-BCC8-9E805696295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F5D02F87-CC68-491C-AFC7-E9766C3DC93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F49C5B9F-E37E-40FF-969A-7DCA073673D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A7952BA5-4760-4CFA-8C95-4BACA5D61F7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910A1A8E-999C-4690-8AEF-CB552D62A13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92D7B4B8-41D2-4F1B-98D1-24F8C62E400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786A0F83-1651-40B2-A9C4-C1553E14753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5553F189-1E75-4CA8-AB3A-69E76DF5396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0CB2DBB0-8E73-4F9F-A192-600647FAA21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27B77C48-53EB-444D-9378-16D00DA99C9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8" name="直線コネクタ 707">
          <a:extLst>
            <a:ext uri="{FF2B5EF4-FFF2-40B4-BE49-F238E27FC236}">
              <a16:creationId xmlns:a16="http://schemas.microsoft.com/office/drawing/2014/main" id="{40CB5334-0FA7-4213-A961-60D454293E9C}"/>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9" name="テキスト ボックス 708">
          <a:extLst>
            <a:ext uri="{FF2B5EF4-FFF2-40B4-BE49-F238E27FC236}">
              <a16:creationId xmlns:a16="http://schemas.microsoft.com/office/drawing/2014/main" id="{11BF0507-37C8-419A-A3C8-6DE0AB6905D7}"/>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0" name="直線コネクタ 709">
          <a:extLst>
            <a:ext uri="{FF2B5EF4-FFF2-40B4-BE49-F238E27FC236}">
              <a16:creationId xmlns:a16="http://schemas.microsoft.com/office/drawing/2014/main" id="{9E37DEFD-2F90-494B-A381-B950FFA5DD82}"/>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1" name="テキスト ボックス 710">
          <a:extLst>
            <a:ext uri="{FF2B5EF4-FFF2-40B4-BE49-F238E27FC236}">
              <a16:creationId xmlns:a16="http://schemas.microsoft.com/office/drawing/2014/main" id="{A3C0DDF1-C9B3-4DB7-8117-85636183DE5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2" name="直線コネクタ 711">
          <a:extLst>
            <a:ext uri="{FF2B5EF4-FFF2-40B4-BE49-F238E27FC236}">
              <a16:creationId xmlns:a16="http://schemas.microsoft.com/office/drawing/2014/main" id="{6B8C6212-B637-4E27-97A1-00507F691CB8}"/>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3" name="テキスト ボックス 712">
          <a:extLst>
            <a:ext uri="{FF2B5EF4-FFF2-40B4-BE49-F238E27FC236}">
              <a16:creationId xmlns:a16="http://schemas.microsoft.com/office/drawing/2014/main" id="{4421E4B5-FB9E-415B-B102-D25C828C9586}"/>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4" name="直線コネクタ 713">
          <a:extLst>
            <a:ext uri="{FF2B5EF4-FFF2-40B4-BE49-F238E27FC236}">
              <a16:creationId xmlns:a16="http://schemas.microsoft.com/office/drawing/2014/main" id="{B57DB8BC-A183-4BF0-9BF7-4FBF30E479EA}"/>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5" name="テキスト ボックス 714">
          <a:extLst>
            <a:ext uri="{FF2B5EF4-FFF2-40B4-BE49-F238E27FC236}">
              <a16:creationId xmlns:a16="http://schemas.microsoft.com/office/drawing/2014/main" id="{447A4AF1-6075-4722-8819-422A9505364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5FF7FFC5-C90A-44C4-9E05-FBBF5FBBA33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a:extLst>
            <a:ext uri="{FF2B5EF4-FFF2-40B4-BE49-F238E27FC236}">
              <a16:creationId xmlns:a16="http://schemas.microsoft.com/office/drawing/2014/main" id="{C689019A-8039-4401-9601-46D41B15429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庁舎】&#10;一人当たり面積グラフ枠">
          <a:extLst>
            <a:ext uri="{FF2B5EF4-FFF2-40B4-BE49-F238E27FC236}">
              <a16:creationId xmlns:a16="http://schemas.microsoft.com/office/drawing/2014/main" id="{7C2076EF-AEE2-4FB4-BCA5-0BB0B1DA77C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719" name="直線コネクタ 718">
          <a:extLst>
            <a:ext uri="{FF2B5EF4-FFF2-40B4-BE49-F238E27FC236}">
              <a16:creationId xmlns:a16="http://schemas.microsoft.com/office/drawing/2014/main" id="{032CEBE2-E2A0-4603-900E-7E52CE03F07E}"/>
            </a:ext>
          </a:extLst>
        </xdr:cNvPr>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720" name="【庁舎】&#10;一人当たり面積最小値テキスト">
          <a:extLst>
            <a:ext uri="{FF2B5EF4-FFF2-40B4-BE49-F238E27FC236}">
              <a16:creationId xmlns:a16="http://schemas.microsoft.com/office/drawing/2014/main" id="{CB1A8787-D67B-4636-A758-FCC9995011AE}"/>
            </a:ext>
          </a:extLst>
        </xdr:cNvPr>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721" name="直線コネクタ 720">
          <a:extLst>
            <a:ext uri="{FF2B5EF4-FFF2-40B4-BE49-F238E27FC236}">
              <a16:creationId xmlns:a16="http://schemas.microsoft.com/office/drawing/2014/main" id="{E114D418-30C3-45C3-8FF2-277CAD33644A}"/>
            </a:ext>
          </a:extLst>
        </xdr:cNvPr>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722" name="【庁舎】&#10;一人当たり面積最大値テキスト">
          <a:extLst>
            <a:ext uri="{FF2B5EF4-FFF2-40B4-BE49-F238E27FC236}">
              <a16:creationId xmlns:a16="http://schemas.microsoft.com/office/drawing/2014/main" id="{2C420050-DF31-424C-B37A-2B714AF58AAE}"/>
            </a:ext>
          </a:extLst>
        </xdr:cNvPr>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723" name="直線コネクタ 722">
          <a:extLst>
            <a:ext uri="{FF2B5EF4-FFF2-40B4-BE49-F238E27FC236}">
              <a16:creationId xmlns:a16="http://schemas.microsoft.com/office/drawing/2014/main" id="{4AA0ECD1-61DD-4227-929C-6E1CC545FE83}"/>
            </a:ext>
          </a:extLst>
        </xdr:cNvPr>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10329</xdr:rowOff>
    </xdr:from>
    <xdr:ext cx="469744" cy="259045"/>
    <xdr:sp macro="" textlink="">
      <xdr:nvSpPr>
        <xdr:cNvPr id="724" name="【庁舎】&#10;一人当たり面積平均値テキスト">
          <a:extLst>
            <a:ext uri="{FF2B5EF4-FFF2-40B4-BE49-F238E27FC236}">
              <a16:creationId xmlns:a16="http://schemas.microsoft.com/office/drawing/2014/main" id="{61D329E7-72BE-4610-8200-5D9E472682D3}"/>
            </a:ext>
          </a:extLst>
        </xdr:cNvPr>
        <xdr:cNvSpPr txBox="1"/>
      </xdr:nvSpPr>
      <xdr:spPr>
        <a:xfrm>
          <a:off x="22199600" y="1818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725" name="フローチャート: 判断 724">
          <a:extLst>
            <a:ext uri="{FF2B5EF4-FFF2-40B4-BE49-F238E27FC236}">
              <a16:creationId xmlns:a16="http://schemas.microsoft.com/office/drawing/2014/main" id="{ECCDBF19-F179-46F0-BB8E-C4284F3581E5}"/>
            </a:ext>
          </a:extLst>
        </xdr:cNvPr>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726" name="フローチャート: 判断 725">
          <a:extLst>
            <a:ext uri="{FF2B5EF4-FFF2-40B4-BE49-F238E27FC236}">
              <a16:creationId xmlns:a16="http://schemas.microsoft.com/office/drawing/2014/main" id="{1AC68CF8-FCC0-46C2-BDA5-71E04E13CED8}"/>
            </a:ext>
          </a:extLst>
        </xdr:cNvPr>
        <xdr:cNvSpPr/>
      </xdr:nvSpPr>
      <xdr:spPr>
        <a:xfrm>
          <a:off x="21272500" y="1833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151588</xdr:rowOff>
    </xdr:from>
    <xdr:to>
      <xdr:col>107</xdr:col>
      <xdr:colOff>101600</xdr:colOff>
      <xdr:row>107</xdr:row>
      <xdr:rowOff>81738</xdr:rowOff>
    </xdr:to>
    <xdr:sp macro="" textlink="">
      <xdr:nvSpPr>
        <xdr:cNvPr id="727" name="フローチャート: 判断 726">
          <a:extLst>
            <a:ext uri="{FF2B5EF4-FFF2-40B4-BE49-F238E27FC236}">
              <a16:creationId xmlns:a16="http://schemas.microsoft.com/office/drawing/2014/main" id="{193F959E-1398-421F-9B1F-DB1AD194BAED}"/>
            </a:ext>
          </a:extLst>
        </xdr:cNvPr>
        <xdr:cNvSpPr/>
      </xdr:nvSpPr>
      <xdr:spPr>
        <a:xfrm>
          <a:off x="20383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7113</xdr:rowOff>
    </xdr:from>
    <xdr:to>
      <xdr:col>102</xdr:col>
      <xdr:colOff>165100</xdr:colOff>
      <xdr:row>107</xdr:row>
      <xdr:rowOff>108713</xdr:rowOff>
    </xdr:to>
    <xdr:sp macro="" textlink="">
      <xdr:nvSpPr>
        <xdr:cNvPr id="728" name="フローチャート: 判断 727">
          <a:extLst>
            <a:ext uri="{FF2B5EF4-FFF2-40B4-BE49-F238E27FC236}">
              <a16:creationId xmlns:a16="http://schemas.microsoft.com/office/drawing/2014/main" id="{0FF189DC-D373-4C73-8F36-F83B899767EF}"/>
            </a:ext>
          </a:extLst>
        </xdr:cNvPr>
        <xdr:cNvSpPr/>
      </xdr:nvSpPr>
      <xdr:spPr>
        <a:xfrm>
          <a:off x="19494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729" name="フローチャート: 判断 728">
          <a:extLst>
            <a:ext uri="{FF2B5EF4-FFF2-40B4-BE49-F238E27FC236}">
              <a16:creationId xmlns:a16="http://schemas.microsoft.com/office/drawing/2014/main" id="{A8104D06-66F7-44D1-BCD2-D84023D75F54}"/>
            </a:ext>
          </a:extLst>
        </xdr:cNvPr>
        <xdr:cNvSpPr/>
      </xdr:nvSpPr>
      <xdr:spPr>
        <a:xfrm>
          <a:off x="18605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31D9B4C3-5F7A-4A87-843A-C65BDBD6E0C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1AB2B2DB-FA65-4842-86A9-6B2B222D0EC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CC49C6B4-8466-4CC9-AE07-E6B1556E9B6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DA66C99-8C51-438B-9952-8B9A96093C5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983BE6E9-7D52-4225-8A95-9C890E2482D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33173</xdr:rowOff>
    </xdr:from>
    <xdr:to>
      <xdr:col>116</xdr:col>
      <xdr:colOff>114300</xdr:colOff>
      <xdr:row>107</xdr:row>
      <xdr:rowOff>134773</xdr:rowOff>
    </xdr:to>
    <xdr:sp macro="" textlink="">
      <xdr:nvSpPr>
        <xdr:cNvPr id="735" name="楕円 734">
          <a:extLst>
            <a:ext uri="{FF2B5EF4-FFF2-40B4-BE49-F238E27FC236}">
              <a16:creationId xmlns:a16="http://schemas.microsoft.com/office/drawing/2014/main" id="{8AB59499-25BF-4369-A946-F63DC5F446B7}"/>
            </a:ext>
          </a:extLst>
        </xdr:cNvPr>
        <xdr:cNvSpPr/>
      </xdr:nvSpPr>
      <xdr:spPr>
        <a:xfrm>
          <a:off x="22110700" y="1837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137330</xdr:rowOff>
    </xdr:from>
    <xdr:ext cx="469744" cy="259045"/>
    <xdr:sp macro="" textlink="">
      <xdr:nvSpPr>
        <xdr:cNvPr id="736" name="【庁舎】&#10;一人当たり面積該当値テキスト">
          <a:extLst>
            <a:ext uri="{FF2B5EF4-FFF2-40B4-BE49-F238E27FC236}">
              <a16:creationId xmlns:a16="http://schemas.microsoft.com/office/drawing/2014/main" id="{B923EDE6-FEFD-49A3-9C3D-58E0B54D432A}"/>
            </a:ext>
          </a:extLst>
        </xdr:cNvPr>
        <xdr:cNvSpPr txBox="1"/>
      </xdr:nvSpPr>
      <xdr:spPr>
        <a:xfrm>
          <a:off x="22199600" y="1831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35001</xdr:rowOff>
    </xdr:from>
    <xdr:to>
      <xdr:col>112</xdr:col>
      <xdr:colOff>38100</xdr:colOff>
      <xdr:row>107</xdr:row>
      <xdr:rowOff>136601</xdr:rowOff>
    </xdr:to>
    <xdr:sp macro="" textlink="">
      <xdr:nvSpPr>
        <xdr:cNvPr id="737" name="楕円 736">
          <a:extLst>
            <a:ext uri="{FF2B5EF4-FFF2-40B4-BE49-F238E27FC236}">
              <a16:creationId xmlns:a16="http://schemas.microsoft.com/office/drawing/2014/main" id="{810A7A86-9BC3-4952-9AAB-187724344F96}"/>
            </a:ext>
          </a:extLst>
        </xdr:cNvPr>
        <xdr:cNvSpPr/>
      </xdr:nvSpPr>
      <xdr:spPr>
        <a:xfrm>
          <a:off x="21272500" y="1838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83973</xdr:rowOff>
    </xdr:from>
    <xdr:to>
      <xdr:col>116</xdr:col>
      <xdr:colOff>63500</xdr:colOff>
      <xdr:row>107</xdr:row>
      <xdr:rowOff>85801</xdr:rowOff>
    </xdr:to>
    <xdr:cxnSp macro="">
      <xdr:nvCxnSpPr>
        <xdr:cNvPr id="738" name="直線コネクタ 737">
          <a:extLst>
            <a:ext uri="{FF2B5EF4-FFF2-40B4-BE49-F238E27FC236}">
              <a16:creationId xmlns:a16="http://schemas.microsoft.com/office/drawing/2014/main" id="{E956F510-38E2-4CE7-B788-58D7E8189BD7}"/>
            </a:ext>
          </a:extLst>
        </xdr:cNvPr>
        <xdr:cNvCxnSpPr/>
      </xdr:nvCxnSpPr>
      <xdr:spPr>
        <a:xfrm flipV="1">
          <a:off x="21323300" y="18429123"/>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37288</xdr:rowOff>
    </xdr:from>
    <xdr:to>
      <xdr:col>107</xdr:col>
      <xdr:colOff>101600</xdr:colOff>
      <xdr:row>107</xdr:row>
      <xdr:rowOff>138888</xdr:rowOff>
    </xdr:to>
    <xdr:sp macro="" textlink="">
      <xdr:nvSpPr>
        <xdr:cNvPr id="739" name="楕円 738">
          <a:extLst>
            <a:ext uri="{FF2B5EF4-FFF2-40B4-BE49-F238E27FC236}">
              <a16:creationId xmlns:a16="http://schemas.microsoft.com/office/drawing/2014/main" id="{359E6D34-F983-4C76-A8AE-2BC01C19B958}"/>
            </a:ext>
          </a:extLst>
        </xdr:cNvPr>
        <xdr:cNvSpPr/>
      </xdr:nvSpPr>
      <xdr:spPr>
        <a:xfrm>
          <a:off x="20383500" y="1838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85801</xdr:rowOff>
    </xdr:from>
    <xdr:to>
      <xdr:col>111</xdr:col>
      <xdr:colOff>177800</xdr:colOff>
      <xdr:row>107</xdr:row>
      <xdr:rowOff>88088</xdr:rowOff>
    </xdr:to>
    <xdr:cxnSp macro="">
      <xdr:nvCxnSpPr>
        <xdr:cNvPr id="740" name="直線コネクタ 739">
          <a:extLst>
            <a:ext uri="{FF2B5EF4-FFF2-40B4-BE49-F238E27FC236}">
              <a16:creationId xmlns:a16="http://schemas.microsoft.com/office/drawing/2014/main" id="{F4F648A8-93F6-4A4C-9AFF-5D72E7344E29}"/>
            </a:ext>
          </a:extLst>
        </xdr:cNvPr>
        <xdr:cNvCxnSpPr/>
      </xdr:nvCxnSpPr>
      <xdr:spPr>
        <a:xfrm flipV="1">
          <a:off x="20434300" y="18430951"/>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40030</xdr:rowOff>
    </xdr:from>
    <xdr:to>
      <xdr:col>102</xdr:col>
      <xdr:colOff>165100</xdr:colOff>
      <xdr:row>107</xdr:row>
      <xdr:rowOff>141630</xdr:rowOff>
    </xdr:to>
    <xdr:sp macro="" textlink="">
      <xdr:nvSpPr>
        <xdr:cNvPr id="741" name="楕円 740">
          <a:extLst>
            <a:ext uri="{FF2B5EF4-FFF2-40B4-BE49-F238E27FC236}">
              <a16:creationId xmlns:a16="http://schemas.microsoft.com/office/drawing/2014/main" id="{B84038D7-5210-4960-8905-142C608492F5}"/>
            </a:ext>
          </a:extLst>
        </xdr:cNvPr>
        <xdr:cNvSpPr/>
      </xdr:nvSpPr>
      <xdr:spPr>
        <a:xfrm>
          <a:off x="19494500" y="183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88088</xdr:rowOff>
    </xdr:from>
    <xdr:to>
      <xdr:col>107</xdr:col>
      <xdr:colOff>50800</xdr:colOff>
      <xdr:row>107</xdr:row>
      <xdr:rowOff>90830</xdr:rowOff>
    </xdr:to>
    <xdr:cxnSp macro="">
      <xdr:nvCxnSpPr>
        <xdr:cNvPr id="742" name="直線コネクタ 741">
          <a:extLst>
            <a:ext uri="{FF2B5EF4-FFF2-40B4-BE49-F238E27FC236}">
              <a16:creationId xmlns:a16="http://schemas.microsoft.com/office/drawing/2014/main" id="{F58738D4-EDF4-4443-A8FD-D2B41BBE7821}"/>
            </a:ext>
          </a:extLst>
        </xdr:cNvPr>
        <xdr:cNvCxnSpPr/>
      </xdr:nvCxnSpPr>
      <xdr:spPr>
        <a:xfrm flipV="1">
          <a:off x="19545300" y="18433238"/>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42317</xdr:rowOff>
    </xdr:from>
    <xdr:to>
      <xdr:col>98</xdr:col>
      <xdr:colOff>38100</xdr:colOff>
      <xdr:row>107</xdr:row>
      <xdr:rowOff>143917</xdr:rowOff>
    </xdr:to>
    <xdr:sp macro="" textlink="">
      <xdr:nvSpPr>
        <xdr:cNvPr id="743" name="楕円 742">
          <a:extLst>
            <a:ext uri="{FF2B5EF4-FFF2-40B4-BE49-F238E27FC236}">
              <a16:creationId xmlns:a16="http://schemas.microsoft.com/office/drawing/2014/main" id="{3E5D9871-3577-4E15-A732-F3F7D59B7D90}"/>
            </a:ext>
          </a:extLst>
        </xdr:cNvPr>
        <xdr:cNvSpPr/>
      </xdr:nvSpPr>
      <xdr:spPr>
        <a:xfrm>
          <a:off x="18605500" y="1838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90830</xdr:rowOff>
    </xdr:from>
    <xdr:to>
      <xdr:col>102</xdr:col>
      <xdr:colOff>114300</xdr:colOff>
      <xdr:row>107</xdr:row>
      <xdr:rowOff>93117</xdr:rowOff>
    </xdr:to>
    <xdr:cxnSp macro="">
      <xdr:nvCxnSpPr>
        <xdr:cNvPr id="744" name="直線コネクタ 743">
          <a:extLst>
            <a:ext uri="{FF2B5EF4-FFF2-40B4-BE49-F238E27FC236}">
              <a16:creationId xmlns:a16="http://schemas.microsoft.com/office/drawing/2014/main" id="{C00047EB-00A0-4B6D-94CB-0C12CC6EA19B}"/>
            </a:ext>
          </a:extLst>
        </xdr:cNvPr>
        <xdr:cNvCxnSpPr/>
      </xdr:nvCxnSpPr>
      <xdr:spPr>
        <a:xfrm flipV="1">
          <a:off x="18656300" y="1843598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103294</xdr:rowOff>
    </xdr:from>
    <xdr:ext cx="469744" cy="259045"/>
    <xdr:sp macro="" textlink="">
      <xdr:nvSpPr>
        <xdr:cNvPr id="745" name="n_1aveValue【庁舎】&#10;一人当たり面積">
          <a:extLst>
            <a:ext uri="{FF2B5EF4-FFF2-40B4-BE49-F238E27FC236}">
              <a16:creationId xmlns:a16="http://schemas.microsoft.com/office/drawing/2014/main" id="{2F79FDDD-DE55-4E3F-B405-482149769901}"/>
            </a:ext>
          </a:extLst>
        </xdr:cNvPr>
        <xdr:cNvSpPr txBox="1"/>
      </xdr:nvSpPr>
      <xdr:spPr>
        <a:xfrm>
          <a:off x="21075727" y="181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98265</xdr:rowOff>
    </xdr:from>
    <xdr:ext cx="469744" cy="259045"/>
    <xdr:sp macro="" textlink="">
      <xdr:nvSpPr>
        <xdr:cNvPr id="746" name="n_2aveValue【庁舎】&#10;一人当たり面積">
          <a:extLst>
            <a:ext uri="{FF2B5EF4-FFF2-40B4-BE49-F238E27FC236}">
              <a16:creationId xmlns:a16="http://schemas.microsoft.com/office/drawing/2014/main" id="{FA7B6C91-77BA-4CA7-AA1F-D7019435CA3A}"/>
            </a:ext>
          </a:extLst>
        </xdr:cNvPr>
        <xdr:cNvSpPr txBox="1"/>
      </xdr:nvSpPr>
      <xdr:spPr>
        <a:xfrm>
          <a:off x="201994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125240</xdr:rowOff>
    </xdr:from>
    <xdr:ext cx="469744" cy="259045"/>
    <xdr:sp macro="" textlink="">
      <xdr:nvSpPr>
        <xdr:cNvPr id="747" name="n_3aveValue【庁舎】&#10;一人当たり面積">
          <a:extLst>
            <a:ext uri="{FF2B5EF4-FFF2-40B4-BE49-F238E27FC236}">
              <a16:creationId xmlns:a16="http://schemas.microsoft.com/office/drawing/2014/main" id="{5B1FC086-4F6C-4E9D-82F3-872A0302596C}"/>
            </a:ext>
          </a:extLst>
        </xdr:cNvPr>
        <xdr:cNvSpPr txBox="1"/>
      </xdr:nvSpPr>
      <xdr:spPr>
        <a:xfrm>
          <a:off x="19310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129812</xdr:rowOff>
    </xdr:from>
    <xdr:ext cx="469744" cy="259045"/>
    <xdr:sp macro="" textlink="">
      <xdr:nvSpPr>
        <xdr:cNvPr id="748" name="n_4aveValue【庁舎】&#10;一人当たり面積">
          <a:extLst>
            <a:ext uri="{FF2B5EF4-FFF2-40B4-BE49-F238E27FC236}">
              <a16:creationId xmlns:a16="http://schemas.microsoft.com/office/drawing/2014/main" id="{DBA9FF3C-5096-4AD4-A43A-796628BCB550}"/>
            </a:ext>
          </a:extLst>
        </xdr:cNvPr>
        <xdr:cNvSpPr txBox="1"/>
      </xdr:nvSpPr>
      <xdr:spPr>
        <a:xfrm>
          <a:off x="18421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127728</xdr:rowOff>
    </xdr:from>
    <xdr:ext cx="469744" cy="259045"/>
    <xdr:sp macro="" textlink="">
      <xdr:nvSpPr>
        <xdr:cNvPr id="749" name="n_1mainValue【庁舎】&#10;一人当たり面積">
          <a:extLst>
            <a:ext uri="{FF2B5EF4-FFF2-40B4-BE49-F238E27FC236}">
              <a16:creationId xmlns:a16="http://schemas.microsoft.com/office/drawing/2014/main" id="{27E03D1A-CB6B-4DE5-8373-E4692BE2E112}"/>
            </a:ext>
          </a:extLst>
        </xdr:cNvPr>
        <xdr:cNvSpPr txBox="1"/>
      </xdr:nvSpPr>
      <xdr:spPr>
        <a:xfrm>
          <a:off x="21075727" y="1847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130015</xdr:rowOff>
    </xdr:from>
    <xdr:ext cx="469744" cy="259045"/>
    <xdr:sp macro="" textlink="">
      <xdr:nvSpPr>
        <xdr:cNvPr id="750" name="n_2mainValue【庁舎】&#10;一人当たり面積">
          <a:extLst>
            <a:ext uri="{FF2B5EF4-FFF2-40B4-BE49-F238E27FC236}">
              <a16:creationId xmlns:a16="http://schemas.microsoft.com/office/drawing/2014/main" id="{1313AFA1-A410-4604-897D-DF88DF262D8D}"/>
            </a:ext>
          </a:extLst>
        </xdr:cNvPr>
        <xdr:cNvSpPr txBox="1"/>
      </xdr:nvSpPr>
      <xdr:spPr>
        <a:xfrm>
          <a:off x="20199427" y="1847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132757</xdr:rowOff>
    </xdr:from>
    <xdr:ext cx="469744" cy="259045"/>
    <xdr:sp macro="" textlink="">
      <xdr:nvSpPr>
        <xdr:cNvPr id="751" name="n_3mainValue【庁舎】&#10;一人当たり面積">
          <a:extLst>
            <a:ext uri="{FF2B5EF4-FFF2-40B4-BE49-F238E27FC236}">
              <a16:creationId xmlns:a16="http://schemas.microsoft.com/office/drawing/2014/main" id="{6590D913-6914-4B36-ACE1-43A52434FAAA}"/>
            </a:ext>
          </a:extLst>
        </xdr:cNvPr>
        <xdr:cNvSpPr txBox="1"/>
      </xdr:nvSpPr>
      <xdr:spPr>
        <a:xfrm>
          <a:off x="19310427" y="1847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135044</xdr:rowOff>
    </xdr:from>
    <xdr:ext cx="469744" cy="259045"/>
    <xdr:sp macro="" textlink="">
      <xdr:nvSpPr>
        <xdr:cNvPr id="752" name="n_4mainValue【庁舎】&#10;一人当たり面積">
          <a:extLst>
            <a:ext uri="{FF2B5EF4-FFF2-40B4-BE49-F238E27FC236}">
              <a16:creationId xmlns:a16="http://schemas.microsoft.com/office/drawing/2014/main" id="{6F1D849F-734F-46C6-AC71-3B0E7609E1C8}"/>
            </a:ext>
          </a:extLst>
        </xdr:cNvPr>
        <xdr:cNvSpPr txBox="1"/>
      </xdr:nvSpPr>
      <xdr:spPr>
        <a:xfrm>
          <a:off x="18421427" y="1848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E9EF70C5-7E17-4EA2-964D-48570812CAE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9F7B2A40-E3C4-4517-84F8-68908BBE496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5EF8F50F-BC5B-4E90-B6C7-49238937427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類似団体平均と比較して特に有形固定資産減価償却率が高くなっている施設は、体育館・プール等であり、特に低くなっている施設は</a:t>
          </a:r>
          <a:r>
            <a:rPr kumimoji="1" lang="ja-JP" altLang="en-US" sz="1100">
              <a:solidFill>
                <a:schemeClr val="dk1"/>
              </a:solidFill>
              <a:effectLst/>
              <a:latin typeface="+mn-lt"/>
              <a:ea typeface="+mn-ea"/>
              <a:cs typeface="+mn-cs"/>
            </a:rPr>
            <a:t>図書館</a:t>
          </a:r>
          <a:r>
            <a:rPr kumimoji="1" lang="ja-JP" altLang="ja-JP" sz="1100">
              <a:solidFill>
                <a:schemeClr val="dk1"/>
              </a:solidFill>
              <a:effectLst/>
              <a:latin typeface="+mn-lt"/>
              <a:ea typeface="+mn-ea"/>
              <a:cs typeface="+mn-cs"/>
            </a:rPr>
            <a:t>である。今後は、長寿命化対策や更新事業を適切な時期に実施するように努める必要がある。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10,585
10,490
79.62
7,739,642
7,098,057
621,809
4,421,050
8,455,156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人口の減少や全国平均を上回る高齢化率（令和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年度末</a:t>
          </a:r>
          <a:r>
            <a:rPr kumimoji="1" lang="en-US" altLang="ja-JP" sz="1100" b="0" i="0" baseline="0">
              <a:solidFill>
                <a:schemeClr val="dk1"/>
              </a:solidFill>
              <a:effectLst/>
              <a:latin typeface="+mn-lt"/>
              <a:ea typeface="+mn-ea"/>
              <a:cs typeface="+mn-cs"/>
            </a:rPr>
            <a:t>37.0</a:t>
          </a:r>
          <a:r>
            <a:rPr kumimoji="1" lang="ja-JP" altLang="ja-JP" sz="1100" b="0" i="0" baseline="0">
              <a:solidFill>
                <a:schemeClr val="dk1"/>
              </a:solidFill>
              <a:effectLst/>
              <a:latin typeface="+mn-lt"/>
              <a:ea typeface="+mn-ea"/>
              <a:cs typeface="+mn-cs"/>
            </a:rPr>
            <a:t>％）に加え、町内に立地する企業が少ないことなどにより、財政基盤が弱く、類似団体平均をかなり下回っている。このため、歳出全般の徹底的な見直しや行政の効率化を図ること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141212</xdr:rowOff>
    </xdr:from>
    <xdr:to>
      <xdr:col>23</xdr:col>
      <xdr:colOff>133350</xdr:colOff>
      <xdr:row>43</xdr:row>
      <xdr:rowOff>152702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135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106032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3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141212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129722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129722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101902</xdr:rowOff>
    </xdr:from>
    <xdr:to>
      <xdr:col>23</xdr:col>
      <xdr:colOff>184150</xdr:colOff>
      <xdr:row>44</xdr:row>
      <xdr:rowOff>32052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169229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7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90412</xdr:rowOff>
    </xdr:from>
    <xdr:to>
      <xdr:col>19</xdr:col>
      <xdr:colOff>184150</xdr:colOff>
      <xdr:row>44</xdr:row>
      <xdr:rowOff>20562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5339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67431</xdr:rowOff>
    </xdr:from>
    <xdr:to>
      <xdr:col>7</xdr:col>
      <xdr:colOff>31750</xdr:colOff>
      <xdr:row>43</xdr:row>
      <xdr:rowOff>169031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153808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年度は、経常収支比率は類似団体平均</a:t>
          </a:r>
          <a:r>
            <a:rPr kumimoji="1" lang="ja-JP" altLang="en-US" sz="1100" b="0" i="0" baseline="0">
              <a:solidFill>
                <a:schemeClr val="dk1"/>
              </a:solidFill>
              <a:effectLst/>
              <a:latin typeface="+mn-lt"/>
              <a:ea typeface="+mn-ea"/>
              <a:cs typeface="+mn-cs"/>
            </a:rPr>
            <a:t>を上回っているが</a:t>
          </a:r>
          <a:r>
            <a:rPr kumimoji="1" lang="ja-JP" altLang="ja-JP" sz="1100" b="0" i="0" baseline="0">
              <a:solidFill>
                <a:schemeClr val="dk1"/>
              </a:solidFill>
              <a:effectLst/>
              <a:latin typeface="+mn-lt"/>
              <a:ea typeface="+mn-ea"/>
              <a:cs typeface="+mn-cs"/>
            </a:rPr>
            <a:t>、前年度と比べると</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％減少している。今後も物件費や扶助費、公債費等を抑制するため、更なる事務事業の効率化・縮減に努め、地方債の新規発行を抑制することで、経常収支比率の改善に努める。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80518</xdr:rowOff>
    </xdr:from>
    <xdr:to>
      <xdr:col>23</xdr:col>
      <xdr:colOff>133350</xdr:colOff>
      <xdr:row>64</xdr:row>
      <xdr:rowOff>53848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81868"/>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53848</xdr:rowOff>
    </xdr:from>
    <xdr:to>
      <xdr:col>19</xdr:col>
      <xdr:colOff>133350</xdr:colOff>
      <xdr:row>65</xdr:row>
      <xdr:rowOff>80264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26648"/>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105173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3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80264</xdr:rowOff>
    </xdr:from>
    <xdr:to>
      <xdr:col>15</xdr:col>
      <xdr:colOff>82550</xdr:colOff>
      <xdr:row>65</xdr:row>
      <xdr:rowOff>114046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22451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27178</xdr:rowOff>
    </xdr:from>
    <xdr:to>
      <xdr:col>11</xdr:col>
      <xdr:colOff>31750</xdr:colOff>
      <xdr:row>65</xdr:row>
      <xdr:rowOff>114046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1714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71391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29718</xdr:rowOff>
    </xdr:from>
    <xdr:to>
      <xdr:col>23</xdr:col>
      <xdr:colOff>184150</xdr:colOff>
      <xdr:row>63</xdr:row>
      <xdr:rowOff>131318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1795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0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3048</xdr:rowOff>
    </xdr:from>
    <xdr:to>
      <xdr:col>19</xdr:col>
      <xdr:colOff>184150</xdr:colOff>
      <xdr:row>64</xdr:row>
      <xdr:rowOff>104648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89425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6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29464</xdr:rowOff>
    </xdr:from>
    <xdr:to>
      <xdr:col>15</xdr:col>
      <xdr:colOff>133350</xdr:colOff>
      <xdr:row>65</xdr:row>
      <xdr:rowOff>131064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63246</xdr:rowOff>
    </xdr:from>
    <xdr:to>
      <xdr:col>11</xdr:col>
      <xdr:colOff>82550</xdr:colOff>
      <xdr:row>65</xdr:row>
      <xdr:rowOff>164846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149623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147828</xdr:rowOff>
    </xdr:from>
    <xdr:to>
      <xdr:col>7</xdr:col>
      <xdr:colOff>31750</xdr:colOff>
      <xdr:row>65</xdr:row>
      <xdr:rowOff>77978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62755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[212,158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ここ数年間は、類似団体平均とほぼ同水準で推移している。今後も職員定数の適正化を維持し、人件費を抑制しながら、業務見直し等による物件費の削減に努めていく。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58054</xdr:rowOff>
    </xdr:from>
    <xdr:to>
      <xdr:col>23</xdr:col>
      <xdr:colOff>133350</xdr:colOff>
      <xdr:row>82</xdr:row>
      <xdr:rowOff>70938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116954"/>
          <a:ext cx="838200" cy="1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9230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896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152681</xdr:rowOff>
    </xdr:from>
    <xdr:to>
      <xdr:col>19</xdr:col>
      <xdr:colOff>133350</xdr:colOff>
      <xdr:row>82</xdr:row>
      <xdr:rowOff>58054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040131"/>
          <a:ext cx="889000" cy="7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93535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0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130919</xdr:rowOff>
    </xdr:from>
    <xdr:to>
      <xdr:col>15</xdr:col>
      <xdr:colOff>82550</xdr:colOff>
      <xdr:row>81</xdr:row>
      <xdr:rowOff>152681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018369"/>
          <a:ext cx="889000" cy="2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21358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130919</xdr:rowOff>
    </xdr:from>
    <xdr:to>
      <xdr:col>11</xdr:col>
      <xdr:colOff>31750</xdr:colOff>
      <xdr:row>81</xdr:row>
      <xdr:rowOff>142384</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4018369"/>
          <a:ext cx="889000" cy="1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18201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163785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20138</xdr:rowOff>
    </xdr:from>
    <xdr:to>
      <xdr:col>23</xdr:col>
      <xdr:colOff>184150</xdr:colOff>
      <xdr:row>82</xdr:row>
      <xdr:rowOff>121738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7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163665</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05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7254</xdr:rowOff>
    </xdr:from>
    <xdr:to>
      <xdr:col>19</xdr:col>
      <xdr:colOff>184150</xdr:colOff>
      <xdr:row>82</xdr:row>
      <xdr:rowOff>108854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6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93631</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152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101881</xdr:rowOff>
    </xdr:from>
    <xdr:to>
      <xdr:col>15</xdr:col>
      <xdr:colOff>133350</xdr:colOff>
      <xdr:row>82</xdr:row>
      <xdr:rowOff>32031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98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42208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75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80119</xdr:rowOff>
    </xdr:from>
    <xdr:to>
      <xdr:col>11</xdr:col>
      <xdr:colOff>82550</xdr:colOff>
      <xdr:row>82</xdr:row>
      <xdr:rowOff>10269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6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166496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05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91584</xdr:rowOff>
    </xdr:from>
    <xdr:to>
      <xdr:col>7</xdr:col>
      <xdr:colOff>31750</xdr:colOff>
      <xdr:row>82</xdr:row>
      <xdr:rowOff>21734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7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6511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06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ラスパイレス指数は、類似単体平均とほぼ同水準で推移している。今後も社会情勢の変化や国の国家公務員改革の動向、近隣自治体の状況も踏まえながら、職員給与の適正化に努めていく。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91016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0071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91016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9267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124582</xdr:rowOff>
    </xdr:from>
    <xdr:to>
      <xdr:col>72</xdr:col>
      <xdr:colOff>203200</xdr:colOff>
      <xdr:row>87</xdr:row>
      <xdr:rowOff>10584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86928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124582</xdr:rowOff>
    </xdr:from>
    <xdr:to>
      <xdr:col>68</xdr:col>
      <xdr:colOff>152400</xdr:colOff>
      <xdr:row>86</xdr:row>
      <xdr:rowOff>124582</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869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73782</xdr:rowOff>
    </xdr:from>
    <xdr:to>
      <xdr:col>68</xdr:col>
      <xdr:colOff>203200</xdr:colOff>
      <xdr:row>87</xdr:row>
      <xdr:rowOff>3932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160159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73782</xdr:rowOff>
    </xdr:from>
    <xdr:to>
      <xdr:col>64</xdr:col>
      <xdr:colOff>152400</xdr:colOff>
      <xdr:row>87</xdr:row>
      <xdr:rowOff>3932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160159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市町村合併直後から退職者不補充等の新規採用抑制策により、類似団体平均とほぼ同水準で推移している。今後も住民サービスの低下を招かないよう、能力・職責に応じた適切な人員配置に努め、定員管理の適正化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130963</xdr:rowOff>
    </xdr:from>
    <xdr:to>
      <xdr:col>81</xdr:col>
      <xdr:colOff>44450</xdr:colOff>
      <xdr:row>61</xdr:row>
      <xdr:rowOff>136754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89413"/>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92829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79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118414</xdr:rowOff>
    </xdr:from>
    <xdr:to>
      <xdr:col>77</xdr:col>
      <xdr:colOff>44450</xdr:colOff>
      <xdr:row>61</xdr:row>
      <xdr:rowOff>130963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76864"/>
          <a:ext cx="889000" cy="1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16146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0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105867</xdr:rowOff>
    </xdr:from>
    <xdr:to>
      <xdr:col>72</xdr:col>
      <xdr:colOff>203200</xdr:colOff>
      <xdr:row>61</xdr:row>
      <xdr:rowOff>118414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64317"/>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159300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98628</xdr:rowOff>
    </xdr:from>
    <xdr:to>
      <xdr:col>68</xdr:col>
      <xdr:colOff>152400</xdr:colOff>
      <xdr:row>61</xdr:row>
      <xdr:rowOff>105867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5707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147235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159605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85954</xdr:rowOff>
    </xdr:from>
    <xdr:to>
      <xdr:col>81</xdr:col>
      <xdr:colOff>95250</xdr:colOff>
      <xdr:row>62</xdr:row>
      <xdr:rowOff>16104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4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58031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1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80163</xdr:rowOff>
    </xdr:from>
    <xdr:to>
      <xdr:col>77</xdr:col>
      <xdr:colOff>95250</xdr:colOff>
      <xdr:row>62</xdr:row>
      <xdr:rowOff>10313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3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166540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24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67614</xdr:rowOff>
    </xdr:from>
    <xdr:to>
      <xdr:col>73</xdr:col>
      <xdr:colOff>44450</xdr:colOff>
      <xdr:row>61</xdr:row>
      <xdr:rowOff>169214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2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7941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9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55067</xdr:rowOff>
    </xdr:from>
    <xdr:to>
      <xdr:col>68</xdr:col>
      <xdr:colOff>203200</xdr:colOff>
      <xdr:row>61</xdr:row>
      <xdr:rowOff>156667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166844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0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134205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lang="ja-JP" altLang="en-US" sz="1100" b="0" i="0" u="none" strike="noStrike" baseline="0">
              <a:solidFill>
                <a:schemeClr val="dk1"/>
              </a:solidFill>
              <a:latin typeface="+mn-lt"/>
              <a:ea typeface="+mn-ea"/>
              <a:cs typeface="+mn-cs"/>
            </a:rPr>
            <a:t>年度に大型事業を複数おこなっており、それに係る起債の償還等に伴い上昇し、類似団体平均を上回っている。今後は、元利償還金の増加は抑えられ、令和</a:t>
          </a:r>
          <a:r>
            <a:rPr lang="en-US" altLang="ja-JP" sz="1100" b="0" i="0" u="none" strike="noStrike" baseline="0">
              <a:solidFill>
                <a:schemeClr val="dk1"/>
              </a:solidFill>
              <a:latin typeface="+mn-lt"/>
              <a:ea typeface="+mn-ea"/>
              <a:cs typeface="+mn-cs"/>
            </a:rPr>
            <a:t>4</a:t>
          </a:r>
          <a:r>
            <a:rPr lang="ja-JP" altLang="en-US" sz="1100" b="0" i="0" u="none" strike="noStrike" baseline="0">
              <a:solidFill>
                <a:schemeClr val="dk1"/>
              </a:solidFill>
              <a:latin typeface="+mn-lt"/>
              <a:ea typeface="+mn-ea"/>
              <a:cs typeface="+mn-cs"/>
            </a:rPr>
            <a:t>年度をピークに減少に転ずるものと見込まれる。</a:t>
          </a:r>
          <a:r>
            <a:rPr kumimoji="1" lang="ja-JP" altLang="ja-JP" sz="1100" b="0" i="0" baseline="0">
              <a:solidFill>
                <a:schemeClr val="dk1"/>
              </a:solidFill>
              <a:effectLst/>
              <a:latin typeface="+mn-lt"/>
              <a:ea typeface="+mn-ea"/>
              <a:cs typeface="+mn-cs"/>
            </a:rPr>
            <a:t>今後も地方債充当事業の適正な選択を図り、合併特例債や緊急防災・減災事業等の交付税措置の高い地方債を有効的に活用し、他の地方債の発行を抑制していくことで、改善に努めていく。</a:t>
          </a:r>
          <a:endParaRPr lang="ja-JP" altLang="ja-JP" sz="1400">
            <a:effectLst/>
          </a:endParaRPr>
        </a:p>
        <a:p>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81704</xdr:rowOff>
    </xdr:from>
    <xdr:to>
      <xdr:col>81</xdr:col>
      <xdr:colOff>44450</xdr:colOff>
      <xdr:row>42</xdr:row>
      <xdr:rowOff>170180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282604"/>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81704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2263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78333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3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9313</xdr:rowOff>
    </xdr:from>
    <xdr:to>
      <xdr:col>72</xdr:col>
      <xdr:colOff>203200</xdr:colOff>
      <xdr:row>42</xdr:row>
      <xdr:rowOff>25400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2102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9313</xdr:rowOff>
    </xdr:from>
    <xdr:to>
      <xdr:col>68</xdr:col>
      <xdr:colOff>152400</xdr:colOff>
      <xdr:row>42</xdr:row>
      <xdr:rowOff>33444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2102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70290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119380</xdr:rowOff>
    </xdr:from>
    <xdr:to>
      <xdr:col>81</xdr:col>
      <xdr:colOff>95250</xdr:colOff>
      <xdr:row>43</xdr:row>
      <xdr:rowOff>49530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91457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30904</xdr:rowOff>
    </xdr:from>
    <xdr:to>
      <xdr:col>77</xdr:col>
      <xdr:colOff>95250</xdr:colOff>
      <xdr:row>42</xdr:row>
      <xdr:rowOff>132504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117281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129963</xdr:rowOff>
    </xdr:from>
    <xdr:to>
      <xdr:col>68</xdr:col>
      <xdr:colOff>203200</xdr:colOff>
      <xdr:row>42</xdr:row>
      <xdr:rowOff>60113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154094</xdr:rowOff>
    </xdr:from>
    <xdr:to>
      <xdr:col>64</xdr:col>
      <xdr:colOff>152400</xdr:colOff>
      <xdr:row>42</xdr:row>
      <xdr:rowOff>84244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69021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平均を下回っており、主な要因としては、地方債現在高の減並びに財政調整基金及びその他特定目的基金の積立てによる充当可能基金の増があげられる。今後も公債費等義務的経費の削減を中心とする行財政改革を進め、財政の健全化に努める</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146413</xdr:rowOff>
    </xdr:from>
    <xdr:to>
      <xdr:col>81</xdr:col>
      <xdr:colOff>44450</xdr:colOff>
      <xdr:row>13</xdr:row>
      <xdr:rowOff>146413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23752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131190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60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146413</xdr:rowOff>
    </xdr:from>
    <xdr:to>
      <xdr:col>77</xdr:col>
      <xdr:colOff>44450</xdr:colOff>
      <xdr:row>15</xdr:row>
      <xdr:rowOff>54005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375263"/>
          <a:ext cx="889000" cy="25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105911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506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16087</xdr:rowOff>
    </xdr:from>
    <xdr:to>
      <xdr:col>72</xdr:col>
      <xdr:colOff>203200</xdr:colOff>
      <xdr:row>15</xdr:row>
      <xdr:rowOff>54005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587837"/>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69185</xdr:rowOff>
    </xdr:from>
    <xdr:to>
      <xdr:col>73</xdr:col>
      <xdr:colOff>44450</xdr:colOff>
      <xdr:row>13</xdr:row>
      <xdr:rowOff>170785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8043</xdr:rowOff>
    </xdr:from>
    <xdr:to>
      <xdr:col>68</xdr:col>
      <xdr:colOff>152400</xdr:colOff>
      <xdr:row>15</xdr:row>
      <xdr:rowOff>16087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57979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95613</xdr:rowOff>
    </xdr:from>
    <xdr:to>
      <xdr:col>81</xdr:col>
      <xdr:colOff>95250</xdr:colOff>
      <xdr:row>14</xdr:row>
      <xdr:rowOff>25763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32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16890</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245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95613</xdr:rowOff>
    </xdr:from>
    <xdr:to>
      <xdr:col>77</xdr:col>
      <xdr:colOff>95250</xdr:colOff>
      <xdr:row>14</xdr:row>
      <xdr:rowOff>25763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32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35940</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09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3205</xdr:rowOff>
    </xdr:from>
    <xdr:to>
      <xdr:col>73</xdr:col>
      <xdr:colOff>44450</xdr:colOff>
      <xdr:row>15</xdr:row>
      <xdr:rowOff>104805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5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89582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66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136737</xdr:rowOff>
    </xdr:from>
    <xdr:to>
      <xdr:col>68</xdr:col>
      <xdr:colOff>203200</xdr:colOff>
      <xdr:row>15</xdr:row>
      <xdr:rowOff>66887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5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51664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62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128693</xdr:rowOff>
    </xdr:from>
    <xdr:to>
      <xdr:col>64</xdr:col>
      <xdr:colOff>152400</xdr:colOff>
      <xdr:row>15</xdr:row>
      <xdr:rowOff>58843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52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43620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61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136072</xdr:colOff>
      <xdr:row>26</xdr:row>
      <xdr:rowOff>54429</xdr:rowOff>
    </xdr:from>
    <xdr:ext cx="9099176" cy="425758"/>
    <xdr:sp macro="" textlink="">
      <xdr:nvSpPr>
        <xdr:cNvPr id="474" name="テキスト ボックス 473">
          <a:extLst>
            <a:ext uri="{FF2B5EF4-FFF2-40B4-BE49-F238E27FC236}">
              <a16:creationId xmlns:a16="http://schemas.microsoft.com/office/drawing/2014/main" id="{B7833EC5-7802-49C9-93AF-5F55205E114C}"/>
            </a:ext>
          </a:extLst>
        </xdr:cNvPr>
        <xdr:cNvSpPr txBox="1"/>
      </xdr:nvSpPr>
      <xdr:spPr>
        <a:xfrm>
          <a:off x="748393" y="4653643"/>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10,585
10,490
79.62
7,739,642
7,098,057
621,809
4,421,050
8,455,156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市町村合併直後からの退職者不補充等の新規採用抑制、早期退職者募集により、職員数の削減に取り組んだ結果、以前から類似団体平均より低い水準にある。今後も機構改革等により、人員の適材適所の配置を図るなど、時間外手当等の抑制を行い、引き続き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3556</xdr:rowOff>
    </xdr:from>
    <xdr:to>
      <xdr:col>24</xdr:col>
      <xdr:colOff>25400</xdr:colOff>
      <xdr:row>34</xdr:row>
      <xdr:rowOff>122428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83285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169435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82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8128</xdr:rowOff>
    </xdr:from>
    <xdr:to>
      <xdr:col>19</xdr:col>
      <xdr:colOff>187325</xdr:colOff>
      <xdr:row>34</xdr:row>
      <xdr:rowOff>122428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8374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32275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8128</xdr:rowOff>
    </xdr:from>
    <xdr:to>
      <xdr:col>15</xdr:col>
      <xdr:colOff>98425</xdr:colOff>
      <xdr:row>34</xdr:row>
      <xdr:rowOff>8128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837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130573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8128</xdr:rowOff>
    </xdr:from>
    <xdr:to>
      <xdr:col>11</xdr:col>
      <xdr:colOff>9525</xdr:colOff>
      <xdr:row>34</xdr:row>
      <xdr:rowOff>21844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8374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121429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107713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124206</xdr:rowOff>
    </xdr:from>
    <xdr:to>
      <xdr:col>24</xdr:col>
      <xdr:colOff>76200</xdr:colOff>
      <xdr:row>34</xdr:row>
      <xdr:rowOff>54356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140733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62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71628</xdr:rowOff>
    </xdr:from>
    <xdr:to>
      <xdr:col>20</xdr:col>
      <xdr:colOff>38100</xdr:colOff>
      <xdr:row>35</xdr:row>
      <xdr:rowOff>1778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11955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66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128778</xdr:rowOff>
    </xdr:from>
    <xdr:to>
      <xdr:col>15</xdr:col>
      <xdr:colOff>149225</xdr:colOff>
      <xdr:row>34</xdr:row>
      <xdr:rowOff>58928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69105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128778</xdr:rowOff>
    </xdr:from>
    <xdr:to>
      <xdr:col>11</xdr:col>
      <xdr:colOff>60325</xdr:colOff>
      <xdr:row>34</xdr:row>
      <xdr:rowOff>58928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69105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142494</xdr:rowOff>
    </xdr:from>
    <xdr:to>
      <xdr:col>6</xdr:col>
      <xdr:colOff>171450</xdr:colOff>
      <xdr:row>34</xdr:row>
      <xdr:rowOff>72644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82821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5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年度では、類似団体平均を下回っている</a:t>
          </a:r>
          <a:r>
            <a:rPr kumimoji="1" lang="ja-JP" altLang="en-US" sz="1100" b="0" i="0" baseline="0">
              <a:solidFill>
                <a:schemeClr val="dk1"/>
              </a:solidFill>
              <a:effectLst/>
              <a:latin typeface="+mn-lt"/>
              <a:ea typeface="+mn-ea"/>
              <a:cs typeface="+mn-cs"/>
            </a:rPr>
            <a:t>が、前年度より</a:t>
          </a:r>
          <a:r>
            <a:rPr kumimoji="1" lang="en-US" altLang="ja-JP" sz="1100" b="0" i="0" baseline="0">
              <a:solidFill>
                <a:schemeClr val="dk1"/>
              </a:solidFill>
              <a:effectLst/>
              <a:latin typeface="+mn-lt"/>
              <a:ea typeface="+mn-ea"/>
              <a:cs typeface="+mn-cs"/>
            </a:rPr>
            <a:t>0.7</a:t>
          </a:r>
          <a:r>
            <a:rPr kumimoji="1" lang="ja-JP" altLang="en-US" sz="1100" b="0" i="0" baseline="0">
              <a:solidFill>
                <a:schemeClr val="dk1"/>
              </a:solidFill>
              <a:effectLst/>
              <a:latin typeface="+mn-lt"/>
              <a:ea typeface="+mn-ea"/>
              <a:cs typeface="+mn-cs"/>
            </a:rPr>
            <a:t>％増加している。これは、</a:t>
          </a:r>
          <a:r>
            <a:rPr kumimoji="1" lang="en-US" altLang="ja-JP" sz="1100" b="0" i="0" baseline="0">
              <a:solidFill>
                <a:schemeClr val="dk1"/>
              </a:solidFill>
              <a:effectLst/>
              <a:latin typeface="+mn-lt"/>
              <a:ea typeface="+mn-ea"/>
              <a:cs typeface="+mn-cs"/>
            </a:rPr>
            <a:t>IT</a:t>
          </a:r>
          <a:r>
            <a:rPr kumimoji="1" lang="ja-JP" altLang="en-US" sz="1100" b="0" i="0" baseline="0">
              <a:solidFill>
                <a:schemeClr val="dk1"/>
              </a:solidFill>
              <a:effectLst/>
              <a:latin typeface="+mn-lt"/>
              <a:ea typeface="+mn-ea"/>
              <a:cs typeface="+mn-cs"/>
            </a:rPr>
            <a:t>関連経費などの増によるものである。</a:t>
          </a:r>
          <a:r>
            <a:rPr kumimoji="1" lang="ja-JP" altLang="ja-JP" sz="1100" b="0" i="0" baseline="0">
              <a:solidFill>
                <a:schemeClr val="dk1"/>
              </a:solidFill>
              <a:effectLst/>
              <a:latin typeface="+mn-lt"/>
              <a:ea typeface="+mn-ea"/>
              <a:cs typeface="+mn-cs"/>
            </a:rPr>
            <a:t>今後も町財政の運営を見通す中で、指定管理者制度の一層の導入や、行財政改革において、行政としての適正なサービスの在り方について検討するなどコスト削減にむけた取り組みを進めていく。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1814</xdr:rowOff>
    </xdr:from>
    <xdr:to>
      <xdr:col>82</xdr:col>
      <xdr:colOff>107950</xdr:colOff>
      <xdr:row>16</xdr:row>
      <xdr:rowOff>78014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450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1814</xdr:rowOff>
    </xdr:from>
    <xdr:to>
      <xdr:col>78</xdr:col>
      <xdr:colOff>69850</xdr:colOff>
      <xdr:row>18</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45014"/>
          <a:ext cx="889000" cy="46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19</xdr:row>
      <xdr:rowOff>9978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2131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100891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83457</xdr:rowOff>
    </xdr:from>
    <xdr:to>
      <xdr:col>69</xdr:col>
      <xdr:colOff>92075</xdr:colOff>
      <xdr:row>19</xdr:row>
      <xdr:rowOff>9978</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1695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90006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3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43741</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122464</xdr:rowOff>
    </xdr:from>
    <xdr:to>
      <xdr:col>78</xdr:col>
      <xdr:colOff>120650</xdr:colOff>
      <xdr:row>16</xdr:row>
      <xdr:rowOff>52614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130629</xdr:rowOff>
    </xdr:from>
    <xdr:to>
      <xdr:col>69</xdr:col>
      <xdr:colOff>142875</xdr:colOff>
      <xdr:row>19</xdr:row>
      <xdr:rowOff>60778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45555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32657</xdr:rowOff>
    </xdr:from>
    <xdr:to>
      <xdr:col>65</xdr:col>
      <xdr:colOff>53975</xdr:colOff>
      <xdr:row>18</xdr:row>
      <xdr:rowOff>134257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119034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ここ数年間は</a:t>
          </a:r>
          <a:r>
            <a:rPr kumimoji="1" lang="ja-JP" altLang="ja-JP" sz="1100" b="0" i="0" baseline="0">
              <a:solidFill>
                <a:schemeClr val="dk1"/>
              </a:solidFill>
              <a:effectLst/>
              <a:latin typeface="+mn-lt"/>
              <a:ea typeface="+mn-ea"/>
              <a:cs typeface="+mn-cs"/>
            </a:rPr>
            <a:t>、類似団体平均を下回っている。</a:t>
          </a:r>
          <a:r>
            <a:rPr kumimoji="1" lang="ja-JP" altLang="en-US" sz="1100" b="0" i="0" baseline="0">
              <a:solidFill>
                <a:schemeClr val="dk1"/>
              </a:solidFill>
              <a:effectLst/>
              <a:latin typeface="+mn-lt"/>
              <a:ea typeface="+mn-ea"/>
              <a:cs typeface="+mn-cs"/>
            </a:rPr>
            <a:t>これは、子ども医療費等の減によるものである。</a:t>
          </a:r>
          <a:r>
            <a:rPr kumimoji="1" lang="ja-JP" altLang="ja-JP" sz="1100" b="0" i="0" baseline="0">
              <a:solidFill>
                <a:schemeClr val="dk1"/>
              </a:solidFill>
              <a:effectLst/>
              <a:latin typeface="+mn-lt"/>
              <a:ea typeface="+mn-ea"/>
              <a:cs typeface="+mn-cs"/>
            </a:rPr>
            <a:t>今後も、町単独で実施している制度の見直しなどを検討し、扶助費の増加を抑制するための取組みを進めていく。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76200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613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76200</xdr:rowOff>
    </xdr:from>
    <xdr:to>
      <xdr:col>19</xdr:col>
      <xdr:colOff>187325</xdr:colOff>
      <xdr:row>57</xdr:row>
      <xdr:rowOff>95250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677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95250</xdr:rowOff>
    </xdr:from>
    <xdr:to>
      <xdr:col>15</xdr:col>
      <xdr:colOff>98425</xdr:colOff>
      <xdr:row>58</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867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38100</xdr:rowOff>
    </xdr:from>
    <xdr:to>
      <xdr:col>11</xdr:col>
      <xdr:colOff>9525</xdr:colOff>
      <xdr:row>58</xdr:row>
      <xdr:rowOff>50800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982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35577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25400</xdr:rowOff>
    </xdr:from>
    <xdr:to>
      <xdr:col>20</xdr:col>
      <xdr:colOff>38100</xdr:colOff>
      <xdr:row>56</xdr:row>
      <xdr:rowOff>127000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44450</xdr:rowOff>
    </xdr:from>
    <xdr:to>
      <xdr:col>15</xdr:col>
      <xdr:colOff>149225</xdr:colOff>
      <xdr:row>57</xdr:row>
      <xdr:rowOff>146050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156227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158750</xdr:rowOff>
    </xdr:from>
    <xdr:to>
      <xdr:col>6</xdr:col>
      <xdr:colOff>171450</xdr:colOff>
      <xdr:row>58</xdr:row>
      <xdr:rowOff>88900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73677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ここ数年は、類似団体平均より低い水準で推移している。引き続き他会計へ経費の削減を要請するなど、繰出金などの適正な支出に努めていく。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58</xdr:row>
      <xdr:rowOff>50800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9339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20320</xdr:rowOff>
    </xdr:from>
    <xdr:to>
      <xdr:col>78</xdr:col>
      <xdr:colOff>69850</xdr:colOff>
      <xdr:row>58</xdr:row>
      <xdr:rowOff>50800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964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21607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20320</xdr:rowOff>
    </xdr:from>
    <xdr:to>
      <xdr:col>73</xdr:col>
      <xdr:colOff>180975</xdr:colOff>
      <xdr:row>58</xdr:row>
      <xdr:rowOff>27940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964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27940</xdr:rowOff>
    </xdr:from>
    <xdr:to>
      <xdr:col>69</xdr:col>
      <xdr:colOff>92075</xdr:colOff>
      <xdr:row>58</xdr:row>
      <xdr:rowOff>35560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972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129540</xdr:rowOff>
    </xdr:from>
    <xdr:to>
      <xdr:col>69</xdr:col>
      <xdr:colOff>142875</xdr:colOff>
      <xdr:row>59</xdr:row>
      <xdr:rowOff>59690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127017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72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111777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140970</xdr:rowOff>
    </xdr:from>
    <xdr:to>
      <xdr:col>74</xdr:col>
      <xdr:colOff>31750</xdr:colOff>
      <xdr:row>58</xdr:row>
      <xdr:rowOff>71120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81297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148590</xdr:rowOff>
    </xdr:from>
    <xdr:to>
      <xdr:col>69</xdr:col>
      <xdr:colOff>142875</xdr:colOff>
      <xdr:row>58</xdr:row>
      <xdr:rowOff>78740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88917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69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96537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ここ</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年間は、類似団体平均とほぼ同水準で推移している。原因として、広域で行っている消防関係や紀南病院組合負担金などの負担金があげられる。今後は、経費削減に向けて広域への働きかけを進めるとともに、その他団体への補助金についても補助要件の見直し等を検討し、補助費等の削減に向けた取組みを進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107950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413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107950</xdr:rowOff>
    </xdr:from>
    <xdr:to>
      <xdr:col>78</xdr:col>
      <xdr:colOff>69850</xdr:colOff>
      <xdr:row>38</xdr:row>
      <xdr:rowOff>35560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4516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27940</xdr:rowOff>
    </xdr:from>
    <xdr:to>
      <xdr:col>73</xdr:col>
      <xdr:colOff>180975</xdr:colOff>
      <xdr:row>38</xdr:row>
      <xdr:rowOff>35560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543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80010</xdr:rowOff>
    </xdr:from>
    <xdr:to>
      <xdr:col>74</xdr:col>
      <xdr:colOff>31750</xdr:colOff>
      <xdr:row>38</xdr:row>
      <xdr:rowOff>10160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20337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5080</xdr:rowOff>
    </xdr:from>
    <xdr:to>
      <xdr:col>69</xdr:col>
      <xdr:colOff>92075</xdr:colOff>
      <xdr:row>38</xdr:row>
      <xdr:rowOff>27940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520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26670</xdr:rowOff>
    </xdr:from>
    <xdr:to>
      <xdr:col>69</xdr:col>
      <xdr:colOff>142875</xdr:colOff>
      <xdr:row>37</xdr:row>
      <xdr:rowOff>128270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138447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57150</xdr:rowOff>
    </xdr:from>
    <xdr:to>
      <xdr:col>78</xdr:col>
      <xdr:colOff>120650</xdr:colOff>
      <xdr:row>37</xdr:row>
      <xdr:rowOff>158750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168927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156210</xdr:rowOff>
    </xdr:from>
    <xdr:to>
      <xdr:col>74</xdr:col>
      <xdr:colOff>31750</xdr:colOff>
      <xdr:row>38</xdr:row>
      <xdr:rowOff>86360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71137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148590</xdr:rowOff>
    </xdr:from>
    <xdr:to>
      <xdr:col>69</xdr:col>
      <xdr:colOff>142875</xdr:colOff>
      <xdr:row>38</xdr:row>
      <xdr:rowOff>78740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63517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40657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合併特例事業債を中心とした大規模な普通建設事業費や、津波、地震、台風対策に係る地方債の償還等により、類似団体平均を上回っている。今後は、事業計画の見直し等により新規発行地方債を抑制し、これ以上地方債残高が増加しないよう、適正な地方債管理に取り組むことで、数値の改善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19558</xdr:rowOff>
    </xdr:from>
    <xdr:to>
      <xdr:col>24</xdr:col>
      <xdr:colOff>25400</xdr:colOff>
      <xdr:row>79</xdr:row>
      <xdr:rowOff>51563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564108"/>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14987</xdr:rowOff>
    </xdr:from>
    <xdr:to>
      <xdr:col>19</xdr:col>
      <xdr:colOff>187325</xdr:colOff>
      <xdr:row>79</xdr:row>
      <xdr:rowOff>19558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5595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149861</xdr:rowOff>
    </xdr:from>
    <xdr:to>
      <xdr:col>15</xdr:col>
      <xdr:colOff>98425</xdr:colOff>
      <xdr:row>79</xdr:row>
      <xdr:rowOff>14987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5229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108713</xdr:rowOff>
    </xdr:from>
    <xdr:to>
      <xdr:col>11</xdr:col>
      <xdr:colOff>9525</xdr:colOff>
      <xdr:row>78</xdr:row>
      <xdr:rowOff>149861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4818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117112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121683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763</xdr:rowOff>
    </xdr:from>
    <xdr:to>
      <xdr:col>24</xdr:col>
      <xdr:colOff>76200</xdr:colOff>
      <xdr:row>79</xdr:row>
      <xdr:rowOff>102363</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80790</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4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140208</xdr:rowOff>
    </xdr:from>
    <xdr:to>
      <xdr:col>20</xdr:col>
      <xdr:colOff>38100</xdr:colOff>
      <xdr:row>79</xdr:row>
      <xdr:rowOff>70358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55135</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135637</xdr:rowOff>
    </xdr:from>
    <xdr:to>
      <xdr:col>15</xdr:col>
      <xdr:colOff>149225</xdr:colOff>
      <xdr:row>79</xdr:row>
      <xdr:rowOff>65787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50564</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99061</xdr:rowOff>
    </xdr:from>
    <xdr:to>
      <xdr:col>11</xdr:col>
      <xdr:colOff>60325</xdr:colOff>
      <xdr:row>79</xdr:row>
      <xdr:rowOff>29211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13988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57913</xdr:rowOff>
    </xdr:from>
    <xdr:to>
      <xdr:col>6</xdr:col>
      <xdr:colOff>171450</xdr:colOff>
      <xdr:row>78</xdr:row>
      <xdr:rowOff>159513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144290</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ここ数年は、類似団体平均より低い水準で推移しており、年々数値が改善している。本町では、公債費以外に経常収支比率が高いのは物件費と補助費なので、今後もこれらの経常的な費用を抑制する取組みを進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39370</xdr:rowOff>
    </xdr:from>
    <xdr:to>
      <xdr:col>82</xdr:col>
      <xdr:colOff>107950</xdr:colOff>
      <xdr:row>77</xdr:row>
      <xdr:rowOff>8889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069570"/>
          <a:ext cx="8382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143527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8889</xdr:rowOff>
    </xdr:from>
    <xdr:to>
      <xdr:col>78</xdr:col>
      <xdr:colOff>69850</xdr:colOff>
      <xdr:row>77</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21053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168911</xdr:rowOff>
    </xdr:from>
    <xdr:to>
      <xdr:col>73</xdr:col>
      <xdr:colOff>180975</xdr:colOff>
      <xdr:row>78</xdr:row>
      <xdr:rowOff>54611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3705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132097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20320</xdr:rowOff>
    </xdr:from>
    <xdr:to>
      <xdr:col>69</xdr:col>
      <xdr:colOff>92075</xdr:colOff>
      <xdr:row>78</xdr:row>
      <xdr:rowOff>54611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3934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5097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129539</xdr:rowOff>
    </xdr:from>
    <xdr:to>
      <xdr:col>78</xdr:col>
      <xdr:colOff>120650</xdr:colOff>
      <xdr:row>77</xdr:row>
      <xdr:rowOff>59689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69867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118111</xdr:rowOff>
    </xdr:from>
    <xdr:to>
      <xdr:col>74</xdr:col>
      <xdr:colOff>31750</xdr:colOff>
      <xdr:row>78</xdr:row>
      <xdr:rowOff>48261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58438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3811</xdr:rowOff>
    </xdr:from>
    <xdr:to>
      <xdr:col>69</xdr:col>
      <xdr:colOff>142875</xdr:colOff>
      <xdr:row>78</xdr:row>
      <xdr:rowOff>105411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115588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145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140970</xdr:rowOff>
    </xdr:from>
    <xdr:to>
      <xdr:col>65</xdr:col>
      <xdr:colOff>53975</xdr:colOff>
      <xdr:row>78</xdr:row>
      <xdr:rowOff>71120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81297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131923</xdr:rowOff>
    </xdr:from>
    <xdr:to>
      <xdr:col>29</xdr:col>
      <xdr:colOff>127000</xdr:colOff>
      <xdr:row>17</xdr:row>
      <xdr:rowOff>152399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94198"/>
          <a:ext cx="647700" cy="20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116700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7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152399</xdr:rowOff>
    </xdr:from>
    <xdr:to>
      <xdr:col>26</xdr:col>
      <xdr:colOff>50800</xdr:colOff>
      <xdr:row>18</xdr:row>
      <xdr:rowOff>51534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14674"/>
          <a:ext cx="698500" cy="70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48510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82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51534</xdr:rowOff>
    </xdr:from>
    <xdr:to>
      <xdr:col>22</xdr:col>
      <xdr:colOff>114300</xdr:colOff>
      <xdr:row>18</xdr:row>
      <xdr:rowOff>55838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85259"/>
          <a:ext cx="698500" cy="4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110466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55838</xdr:rowOff>
    </xdr:from>
    <xdr:to>
      <xdr:col>18</xdr:col>
      <xdr:colOff>177800</xdr:colOff>
      <xdr:row>18</xdr:row>
      <xdr:rowOff>75210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89563"/>
          <a:ext cx="698500" cy="19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104536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3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130101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6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81123</xdr:rowOff>
    </xdr:from>
    <xdr:to>
      <xdr:col>29</xdr:col>
      <xdr:colOff>177800</xdr:colOff>
      <xdr:row>18</xdr:row>
      <xdr:rowOff>11273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43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97650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8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101599</xdr:rowOff>
    </xdr:from>
    <xdr:to>
      <xdr:col>26</xdr:col>
      <xdr:colOff>101600</xdr:colOff>
      <xdr:row>18</xdr:row>
      <xdr:rowOff>31749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63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41926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832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734</xdr:rowOff>
    </xdr:from>
    <xdr:to>
      <xdr:col>22</xdr:col>
      <xdr:colOff>165100</xdr:colOff>
      <xdr:row>18</xdr:row>
      <xdr:rowOff>102334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34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87111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2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5038</xdr:rowOff>
    </xdr:from>
    <xdr:to>
      <xdr:col>19</xdr:col>
      <xdr:colOff>38100</xdr:colOff>
      <xdr:row>18</xdr:row>
      <xdr:rowOff>106638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38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116815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9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24410</xdr:rowOff>
    </xdr:from>
    <xdr:to>
      <xdr:col>15</xdr:col>
      <xdr:colOff>101600</xdr:colOff>
      <xdr:row>18</xdr:row>
      <xdr:rowOff>126010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58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136187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2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44247</xdr:rowOff>
    </xdr:from>
    <xdr:to>
      <xdr:col>29</xdr:col>
      <xdr:colOff>127000</xdr:colOff>
      <xdr:row>35</xdr:row>
      <xdr:rowOff>157992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654597"/>
          <a:ext cx="647700" cy="113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183298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93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157992</xdr:rowOff>
    </xdr:from>
    <xdr:to>
      <xdr:col>26</xdr:col>
      <xdr:colOff>50800</xdr:colOff>
      <xdr:row>35</xdr:row>
      <xdr:rowOff>212105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768342"/>
          <a:ext cx="698500" cy="54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336803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4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212105</xdr:rowOff>
    </xdr:from>
    <xdr:to>
      <xdr:col>22</xdr:col>
      <xdr:colOff>114300</xdr:colOff>
      <xdr:row>35</xdr:row>
      <xdr:rowOff>293584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822455"/>
          <a:ext cx="698500" cy="81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5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293584</xdr:rowOff>
    </xdr:from>
    <xdr:to>
      <xdr:col>18</xdr:col>
      <xdr:colOff>177800</xdr:colOff>
      <xdr:row>35</xdr:row>
      <xdr:rowOff>302777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903934"/>
          <a:ext cx="698500" cy="9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20322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7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14281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6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336347</xdr:rowOff>
    </xdr:from>
    <xdr:to>
      <xdr:col>29</xdr:col>
      <xdr:colOff>177800</xdr:colOff>
      <xdr:row>35</xdr:row>
      <xdr:rowOff>95047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603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181424</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44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107192</xdr:rowOff>
    </xdr:from>
    <xdr:to>
      <xdr:col>26</xdr:col>
      <xdr:colOff>101600</xdr:colOff>
      <xdr:row>35</xdr:row>
      <xdr:rowOff>208792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717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218969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486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161305</xdr:rowOff>
    </xdr:from>
    <xdr:to>
      <xdr:col>22</xdr:col>
      <xdr:colOff>165100</xdr:colOff>
      <xdr:row>35</xdr:row>
      <xdr:rowOff>262905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771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273082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54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242784</xdr:rowOff>
    </xdr:from>
    <xdr:to>
      <xdr:col>19</xdr:col>
      <xdr:colOff>38100</xdr:colOff>
      <xdr:row>36</xdr:row>
      <xdr:rowOff>1484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53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11661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62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251977</xdr:rowOff>
    </xdr:from>
    <xdr:to>
      <xdr:col>15</xdr:col>
      <xdr:colOff>101600</xdr:colOff>
      <xdr:row>36</xdr:row>
      <xdr:rowOff>10677</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62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20854</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631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10,585
10,490
79.62
7,739,642
7,098,057
621,809
4,421,050
8,455,156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69584</xdr:rowOff>
    </xdr:from>
    <xdr:to>
      <xdr:col>24</xdr:col>
      <xdr:colOff>63500</xdr:colOff>
      <xdr:row>35</xdr:row>
      <xdr:rowOff>73818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70334"/>
          <a:ext cx="838200" cy="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92807</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93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73818</xdr:rowOff>
    </xdr:from>
    <xdr:to>
      <xdr:col>19</xdr:col>
      <xdr:colOff>177800</xdr:colOff>
      <xdr:row>36</xdr:row>
      <xdr:rowOff>46623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074568"/>
          <a:ext cx="889000" cy="14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42222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46623</xdr:rowOff>
    </xdr:from>
    <xdr:to>
      <xdr:col>15</xdr:col>
      <xdr:colOff>50800</xdr:colOff>
      <xdr:row>36</xdr:row>
      <xdr:rowOff>50459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18823"/>
          <a:ext cx="889000" cy="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102531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50459</xdr:rowOff>
    </xdr:from>
    <xdr:to>
      <xdr:col>10</xdr:col>
      <xdr:colOff>114300</xdr:colOff>
      <xdr:row>36</xdr:row>
      <xdr:rowOff>53125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22659"/>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113253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126434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18784</xdr:rowOff>
    </xdr:from>
    <xdr:to>
      <xdr:col>24</xdr:col>
      <xdr:colOff>114300</xdr:colOff>
      <xdr:row>35</xdr:row>
      <xdr:rowOff>120384</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1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41661</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7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23018</xdr:rowOff>
    </xdr:from>
    <xdr:to>
      <xdr:col>20</xdr:col>
      <xdr:colOff>38100</xdr:colOff>
      <xdr:row>35</xdr:row>
      <xdr:rowOff>124618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2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141145</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79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167273</xdr:rowOff>
    </xdr:from>
    <xdr:to>
      <xdr:col>15</xdr:col>
      <xdr:colOff>101600</xdr:colOff>
      <xdr:row>36</xdr:row>
      <xdr:rowOff>97423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6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113950</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594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171109</xdr:rowOff>
    </xdr:from>
    <xdr:to>
      <xdr:col>10</xdr:col>
      <xdr:colOff>165100</xdr:colOff>
      <xdr:row>36</xdr:row>
      <xdr:rowOff>101259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7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117786</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594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2325</xdr:rowOff>
    </xdr:from>
    <xdr:to>
      <xdr:col>6</xdr:col>
      <xdr:colOff>38100</xdr:colOff>
      <xdr:row>36</xdr:row>
      <xdr:rowOff>103925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7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120452</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594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93660</xdr:rowOff>
    </xdr:from>
    <xdr:to>
      <xdr:col>24</xdr:col>
      <xdr:colOff>63500</xdr:colOff>
      <xdr:row>57</xdr:row>
      <xdr:rowOff>118714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66310"/>
          <a:ext cx="838200" cy="2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9059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10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51872</xdr:rowOff>
    </xdr:from>
    <xdr:to>
      <xdr:col>19</xdr:col>
      <xdr:colOff>177800</xdr:colOff>
      <xdr:row>57</xdr:row>
      <xdr:rowOff>118714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824522"/>
          <a:ext cx="889000" cy="6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110383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54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51872</xdr:rowOff>
    </xdr:from>
    <xdr:to>
      <xdr:col>15</xdr:col>
      <xdr:colOff>50800</xdr:colOff>
      <xdr:row>57</xdr:row>
      <xdr:rowOff>98300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24522"/>
          <a:ext cx="889000" cy="4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153556</xdr:rowOff>
    </xdr:from>
    <xdr:to>
      <xdr:col>15</xdr:col>
      <xdr:colOff>101600</xdr:colOff>
      <xdr:row>57</xdr:row>
      <xdr:rowOff>83706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75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100233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52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63112</xdr:rowOff>
    </xdr:from>
    <xdr:to>
      <xdr:col>10</xdr:col>
      <xdr:colOff>114300</xdr:colOff>
      <xdr:row>57</xdr:row>
      <xdr:rowOff>98300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835762"/>
          <a:ext cx="889000" cy="3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23361</xdr:rowOff>
    </xdr:from>
    <xdr:to>
      <xdr:col>10</xdr:col>
      <xdr:colOff>165100</xdr:colOff>
      <xdr:row>57</xdr:row>
      <xdr:rowOff>124961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141488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57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55905</xdr:rowOff>
    </xdr:from>
    <xdr:to>
      <xdr:col>6</xdr:col>
      <xdr:colOff>38100</xdr:colOff>
      <xdr:row>57</xdr:row>
      <xdr:rowOff>157505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148632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9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42860</xdr:rowOff>
    </xdr:from>
    <xdr:to>
      <xdr:col>24</xdr:col>
      <xdr:colOff>114300</xdr:colOff>
      <xdr:row>57</xdr:row>
      <xdr:rowOff>144460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1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21287</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9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67914</xdr:rowOff>
    </xdr:from>
    <xdr:to>
      <xdr:col>20</xdr:col>
      <xdr:colOff>38100</xdr:colOff>
      <xdr:row>57</xdr:row>
      <xdr:rowOff>169514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4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160641</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93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1072</xdr:rowOff>
    </xdr:from>
    <xdr:to>
      <xdr:col>15</xdr:col>
      <xdr:colOff>101600</xdr:colOff>
      <xdr:row>57</xdr:row>
      <xdr:rowOff>102672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7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93799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6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47500</xdr:rowOff>
    </xdr:from>
    <xdr:to>
      <xdr:col>10</xdr:col>
      <xdr:colOff>165100</xdr:colOff>
      <xdr:row>57</xdr:row>
      <xdr:rowOff>149100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2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140227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1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12312</xdr:rowOff>
    </xdr:from>
    <xdr:to>
      <xdr:col>6</xdr:col>
      <xdr:colOff>38100</xdr:colOff>
      <xdr:row>57</xdr:row>
      <xdr:rowOff>113912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8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130439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56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29133</xdr:rowOff>
    </xdr:from>
    <xdr:to>
      <xdr:col>24</xdr:col>
      <xdr:colOff>63500</xdr:colOff>
      <xdr:row>78</xdr:row>
      <xdr:rowOff>58280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402233"/>
          <a:ext cx="8382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29133</xdr:rowOff>
    </xdr:from>
    <xdr:to>
      <xdr:col>19</xdr:col>
      <xdr:colOff>177800</xdr:colOff>
      <xdr:row>78</xdr:row>
      <xdr:rowOff>46965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02233"/>
          <a:ext cx="889000" cy="1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46965</xdr:rowOff>
    </xdr:from>
    <xdr:to>
      <xdr:col>15</xdr:col>
      <xdr:colOff>50800</xdr:colOff>
      <xdr:row>78</xdr:row>
      <xdr:rowOff>60413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20065"/>
          <a:ext cx="889000" cy="1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39688</xdr:rowOff>
    </xdr:from>
    <xdr:to>
      <xdr:col>10</xdr:col>
      <xdr:colOff>114300</xdr:colOff>
      <xdr:row>78</xdr:row>
      <xdr:rowOff>60413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412788"/>
          <a:ext cx="889000" cy="2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89488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94860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7480</xdr:rowOff>
    </xdr:from>
    <xdr:to>
      <xdr:col>24</xdr:col>
      <xdr:colOff>114300</xdr:colOff>
      <xdr:row>78</xdr:row>
      <xdr:rowOff>109080</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157357</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149783</xdr:rowOff>
    </xdr:from>
    <xdr:to>
      <xdr:col>20</xdr:col>
      <xdr:colOff>38100</xdr:colOff>
      <xdr:row>78</xdr:row>
      <xdr:rowOff>79933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5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71060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44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167615</xdr:rowOff>
    </xdr:from>
    <xdr:to>
      <xdr:col>15</xdr:col>
      <xdr:colOff>101600</xdr:colOff>
      <xdr:row>78</xdr:row>
      <xdr:rowOff>97765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6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88892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6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9613</xdr:rowOff>
    </xdr:from>
    <xdr:to>
      <xdr:col>10</xdr:col>
      <xdr:colOff>165100</xdr:colOff>
      <xdr:row>78</xdr:row>
      <xdr:rowOff>111213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8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102340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7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160338</xdr:rowOff>
    </xdr:from>
    <xdr:to>
      <xdr:col>6</xdr:col>
      <xdr:colOff>38100</xdr:colOff>
      <xdr:row>78</xdr:row>
      <xdr:rowOff>90488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6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81615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5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136162</xdr:rowOff>
    </xdr:from>
    <xdr:to>
      <xdr:col>24</xdr:col>
      <xdr:colOff>63500</xdr:colOff>
      <xdr:row>97</xdr:row>
      <xdr:rowOff>78316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95362"/>
          <a:ext cx="838200" cy="11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18291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3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45441</xdr:rowOff>
    </xdr:from>
    <xdr:to>
      <xdr:col>19</xdr:col>
      <xdr:colOff>177800</xdr:colOff>
      <xdr:row>97</xdr:row>
      <xdr:rowOff>78316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676091"/>
          <a:ext cx="889000" cy="3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45441</xdr:rowOff>
    </xdr:from>
    <xdr:to>
      <xdr:col>15</xdr:col>
      <xdr:colOff>50800</xdr:colOff>
      <xdr:row>97</xdr:row>
      <xdr:rowOff>68475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76091"/>
          <a:ext cx="889000" cy="2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22319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44439</xdr:rowOff>
    </xdr:from>
    <xdr:to>
      <xdr:col>10</xdr:col>
      <xdr:colOff>114300</xdr:colOff>
      <xdr:row>97</xdr:row>
      <xdr:rowOff>68475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675089"/>
          <a:ext cx="889000" cy="2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62693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57642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4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85362</xdr:rowOff>
    </xdr:from>
    <xdr:to>
      <xdr:col>24</xdr:col>
      <xdr:colOff>114300</xdr:colOff>
      <xdr:row>97</xdr:row>
      <xdr:rowOff>15512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4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63789</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2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27516</xdr:rowOff>
    </xdr:from>
    <xdr:to>
      <xdr:col>20</xdr:col>
      <xdr:colOff>38100</xdr:colOff>
      <xdr:row>97</xdr:row>
      <xdr:rowOff>129116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120243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166091</xdr:rowOff>
    </xdr:from>
    <xdr:to>
      <xdr:col>15</xdr:col>
      <xdr:colOff>101600</xdr:colOff>
      <xdr:row>97</xdr:row>
      <xdr:rowOff>96241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2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87368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1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17675</xdr:rowOff>
    </xdr:from>
    <xdr:to>
      <xdr:col>10</xdr:col>
      <xdr:colOff>165100</xdr:colOff>
      <xdr:row>97</xdr:row>
      <xdr:rowOff>119275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4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110402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4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165089</xdr:rowOff>
    </xdr:from>
    <xdr:to>
      <xdr:col>6</xdr:col>
      <xdr:colOff>38100</xdr:colOff>
      <xdr:row>97</xdr:row>
      <xdr:rowOff>95239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2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86366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1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83492</xdr:rowOff>
    </xdr:from>
    <xdr:to>
      <xdr:col>55</xdr:col>
      <xdr:colOff>0</xdr:colOff>
      <xdr:row>36</xdr:row>
      <xdr:rowOff>17874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741342"/>
          <a:ext cx="838200" cy="44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138674</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6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83492</xdr:rowOff>
    </xdr:from>
    <xdr:to>
      <xdr:col>50</xdr:col>
      <xdr:colOff>114300</xdr:colOff>
      <xdr:row>36</xdr:row>
      <xdr:rowOff>130520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741342"/>
          <a:ext cx="889000" cy="56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113964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130520</xdr:rowOff>
    </xdr:from>
    <xdr:to>
      <xdr:col>45</xdr:col>
      <xdr:colOff>177800</xdr:colOff>
      <xdr:row>36</xdr:row>
      <xdr:rowOff>139440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302720"/>
          <a:ext cx="889000" cy="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146727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139440</xdr:rowOff>
    </xdr:from>
    <xdr:to>
      <xdr:col>41</xdr:col>
      <xdr:colOff>50800</xdr:colOff>
      <xdr:row>36</xdr:row>
      <xdr:rowOff>156123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311640"/>
          <a:ext cx="889000" cy="1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153333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7509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138524</xdr:rowOff>
    </xdr:from>
    <xdr:to>
      <xdr:col>55</xdr:col>
      <xdr:colOff>50800</xdr:colOff>
      <xdr:row>36</xdr:row>
      <xdr:rowOff>68674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13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116951</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117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32692</xdr:rowOff>
    </xdr:from>
    <xdr:to>
      <xdr:col>50</xdr:col>
      <xdr:colOff>165100</xdr:colOff>
      <xdr:row>33</xdr:row>
      <xdr:rowOff>134292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69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125419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78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79720</xdr:rowOff>
    </xdr:from>
    <xdr:to>
      <xdr:col>46</xdr:col>
      <xdr:colOff>38100</xdr:colOff>
      <xdr:row>37</xdr:row>
      <xdr:rowOff>9870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5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997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34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88640</xdr:rowOff>
    </xdr:from>
    <xdr:to>
      <xdr:col>41</xdr:col>
      <xdr:colOff>101600</xdr:colOff>
      <xdr:row>37</xdr:row>
      <xdr:rowOff>18790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6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9917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35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105323</xdr:rowOff>
    </xdr:from>
    <xdr:to>
      <xdr:col>36</xdr:col>
      <xdr:colOff>165100</xdr:colOff>
      <xdr:row>37</xdr:row>
      <xdr:rowOff>35473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7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26600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37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126837</xdr:rowOff>
    </xdr:from>
    <xdr:to>
      <xdr:col>55</xdr:col>
      <xdr:colOff>0</xdr:colOff>
      <xdr:row>56</xdr:row>
      <xdr:rowOff>163650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728037"/>
          <a:ext cx="838200" cy="3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113969</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1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148459</xdr:rowOff>
    </xdr:from>
    <xdr:to>
      <xdr:col>50</xdr:col>
      <xdr:colOff>114300</xdr:colOff>
      <xdr:row>56</xdr:row>
      <xdr:rowOff>163650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749659"/>
          <a:ext cx="889000" cy="1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8015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43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23632</xdr:rowOff>
    </xdr:from>
    <xdr:to>
      <xdr:col>45</xdr:col>
      <xdr:colOff>177800</xdr:colOff>
      <xdr:row>56</xdr:row>
      <xdr:rowOff>148459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624832"/>
          <a:ext cx="889000" cy="12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35361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0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23632</xdr:rowOff>
    </xdr:from>
    <xdr:to>
      <xdr:col>41</xdr:col>
      <xdr:colOff>50800</xdr:colOff>
      <xdr:row>57</xdr:row>
      <xdr:rowOff>89987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624832"/>
          <a:ext cx="889000" cy="23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92747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111503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76037</xdr:rowOff>
    </xdr:from>
    <xdr:to>
      <xdr:col>55</xdr:col>
      <xdr:colOff>50800</xdr:colOff>
      <xdr:row>57</xdr:row>
      <xdr:rowOff>6187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7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98914</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528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112850</xdr:rowOff>
    </xdr:from>
    <xdr:to>
      <xdr:col>50</xdr:col>
      <xdr:colOff>165100</xdr:colOff>
      <xdr:row>57</xdr:row>
      <xdr:rowOff>43000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1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34127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806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97659</xdr:rowOff>
    </xdr:from>
    <xdr:to>
      <xdr:col>46</xdr:col>
      <xdr:colOff>38100</xdr:colOff>
      <xdr:row>57</xdr:row>
      <xdr:rowOff>27809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69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44336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47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144282</xdr:rowOff>
    </xdr:from>
    <xdr:to>
      <xdr:col>41</xdr:col>
      <xdr:colOff>101600</xdr:colOff>
      <xdr:row>56</xdr:row>
      <xdr:rowOff>74432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57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90959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349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39187</xdr:rowOff>
    </xdr:from>
    <xdr:to>
      <xdr:col>36</xdr:col>
      <xdr:colOff>165100</xdr:colOff>
      <xdr:row>57</xdr:row>
      <xdr:rowOff>140787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1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131914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90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128943</xdr:rowOff>
    </xdr:from>
    <xdr:to>
      <xdr:col>55</xdr:col>
      <xdr:colOff>0</xdr:colOff>
      <xdr:row>78</xdr:row>
      <xdr:rowOff>131293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02043"/>
          <a:ext cx="838200" cy="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6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128943</xdr:rowOff>
    </xdr:from>
    <xdr:to>
      <xdr:col>50</xdr:col>
      <xdr:colOff>114300</xdr:colOff>
      <xdr:row>78</xdr:row>
      <xdr:rowOff>131068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502043"/>
          <a:ext cx="889000" cy="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1891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130725</xdr:rowOff>
    </xdr:from>
    <xdr:to>
      <xdr:col>45</xdr:col>
      <xdr:colOff>177800</xdr:colOff>
      <xdr:row>78</xdr:row>
      <xdr:rowOff>131068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503825"/>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34855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6468</xdr:rowOff>
    </xdr:from>
    <xdr:to>
      <xdr:col>41</xdr:col>
      <xdr:colOff>50800</xdr:colOff>
      <xdr:row>78</xdr:row>
      <xdr:rowOff>130725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379568"/>
          <a:ext cx="889000" cy="1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87473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63313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43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80493</xdr:rowOff>
    </xdr:from>
    <xdr:to>
      <xdr:col>55</xdr:col>
      <xdr:colOff>50800</xdr:colOff>
      <xdr:row>79</xdr:row>
      <xdr:rowOff>10643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5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166870</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6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78143</xdr:rowOff>
    </xdr:from>
    <xdr:to>
      <xdr:col>50</xdr:col>
      <xdr:colOff>165100</xdr:colOff>
      <xdr:row>79</xdr:row>
      <xdr:rowOff>8293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5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170870</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54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80268</xdr:rowOff>
    </xdr:from>
    <xdr:to>
      <xdr:col>46</xdr:col>
      <xdr:colOff>38100</xdr:colOff>
      <xdr:row>79</xdr:row>
      <xdr:rowOff>10418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5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1545</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54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79925</xdr:rowOff>
    </xdr:from>
    <xdr:to>
      <xdr:col>41</xdr:col>
      <xdr:colOff>101600</xdr:colOff>
      <xdr:row>79</xdr:row>
      <xdr:rowOff>10075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5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1202</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5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127118</xdr:rowOff>
    </xdr:from>
    <xdr:to>
      <xdr:col>36</xdr:col>
      <xdr:colOff>165100</xdr:colOff>
      <xdr:row>78</xdr:row>
      <xdr:rowOff>57268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73795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10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96296</xdr:rowOff>
    </xdr:from>
    <xdr:to>
      <xdr:col>55</xdr:col>
      <xdr:colOff>0</xdr:colOff>
      <xdr:row>95</xdr:row>
      <xdr:rowOff>32646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212596"/>
          <a:ext cx="838200" cy="10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71564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30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128353</xdr:rowOff>
    </xdr:from>
    <xdr:to>
      <xdr:col>50</xdr:col>
      <xdr:colOff>114300</xdr:colOff>
      <xdr:row>95</xdr:row>
      <xdr:rowOff>32646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244653"/>
          <a:ext cx="889000" cy="7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129216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33965</xdr:rowOff>
    </xdr:from>
    <xdr:to>
      <xdr:col>45</xdr:col>
      <xdr:colOff>177800</xdr:colOff>
      <xdr:row>94</xdr:row>
      <xdr:rowOff>128353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5978815"/>
          <a:ext cx="889000" cy="26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7670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6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33965</xdr:rowOff>
    </xdr:from>
    <xdr:to>
      <xdr:col>41</xdr:col>
      <xdr:colOff>50800</xdr:colOff>
      <xdr:row>97</xdr:row>
      <xdr:rowOff>28364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5978815"/>
          <a:ext cx="889000" cy="68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50761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68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66743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45496</xdr:rowOff>
    </xdr:from>
    <xdr:to>
      <xdr:col>55</xdr:col>
      <xdr:colOff>50800</xdr:colOff>
      <xdr:row>94</xdr:row>
      <xdr:rowOff>147096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16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68373</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01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153296</xdr:rowOff>
    </xdr:from>
    <xdr:to>
      <xdr:col>50</xdr:col>
      <xdr:colOff>165100</xdr:colOff>
      <xdr:row>95</xdr:row>
      <xdr:rowOff>83446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26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99973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04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77553</xdr:rowOff>
    </xdr:from>
    <xdr:to>
      <xdr:col>46</xdr:col>
      <xdr:colOff>38100</xdr:colOff>
      <xdr:row>95</xdr:row>
      <xdr:rowOff>7703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19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24230</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5969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154615</xdr:rowOff>
    </xdr:from>
    <xdr:to>
      <xdr:col>41</xdr:col>
      <xdr:colOff>101600</xdr:colOff>
      <xdr:row>93</xdr:row>
      <xdr:rowOff>84765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592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101292</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5703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149014</xdr:rowOff>
    </xdr:from>
    <xdr:to>
      <xdr:col>36</xdr:col>
      <xdr:colOff>165100</xdr:colOff>
      <xdr:row>97</xdr:row>
      <xdr:rowOff>79164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0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70291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70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22847</xdr:rowOff>
    </xdr:from>
    <xdr:to>
      <xdr:col>85</xdr:col>
      <xdr:colOff>127000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709397"/>
          <a:ext cx="8382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93885</xdr:rowOff>
    </xdr:from>
    <xdr:to>
      <xdr:col>76</xdr:col>
      <xdr:colOff>114300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266085"/>
          <a:ext cx="889000" cy="46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40589</xdr:rowOff>
    </xdr:from>
    <xdr:to>
      <xdr:col>76</xdr:col>
      <xdr:colOff>165100</xdr:colOff>
      <xdr:row>38</xdr:row>
      <xdr:rowOff>142189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158716</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93885</xdr:rowOff>
    </xdr:from>
    <xdr:to>
      <xdr:col>71</xdr:col>
      <xdr:colOff>177800</xdr:colOff>
      <xdr:row>38</xdr:row>
      <xdr:rowOff>72377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266085"/>
          <a:ext cx="889000" cy="32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168444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68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57040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74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143497</xdr:rowOff>
    </xdr:from>
    <xdr:to>
      <xdr:col>85</xdr:col>
      <xdr:colOff>177800</xdr:colOff>
      <xdr:row>39</xdr:row>
      <xdr:rowOff>73647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58424</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7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43085</xdr:rowOff>
    </xdr:from>
    <xdr:to>
      <xdr:col>72</xdr:col>
      <xdr:colOff>38100</xdr:colOff>
      <xdr:row>36</xdr:row>
      <xdr:rowOff>144685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21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161212</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599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21577</xdr:rowOff>
    </xdr:from>
    <xdr:to>
      <xdr:col>67</xdr:col>
      <xdr:colOff>101600</xdr:colOff>
      <xdr:row>38</xdr:row>
      <xdr:rowOff>123177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3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139704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311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127703</xdr:rowOff>
    </xdr:from>
    <xdr:to>
      <xdr:col>85</xdr:col>
      <xdr:colOff>127000</xdr:colOff>
      <xdr:row>74</xdr:row>
      <xdr:rowOff>39856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643553"/>
          <a:ext cx="838200" cy="8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34857</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893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39856</xdr:rowOff>
    </xdr:from>
    <xdr:to>
      <xdr:col>81</xdr:col>
      <xdr:colOff>50800</xdr:colOff>
      <xdr:row>74</xdr:row>
      <xdr:rowOff>84388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2727156"/>
          <a:ext cx="889000" cy="4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166549</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0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84388</xdr:rowOff>
    </xdr:from>
    <xdr:to>
      <xdr:col>76</xdr:col>
      <xdr:colOff>114300</xdr:colOff>
      <xdr:row>74</xdr:row>
      <xdr:rowOff>128590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2771688"/>
          <a:ext cx="889000" cy="4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677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30249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06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128590</xdr:rowOff>
    </xdr:from>
    <xdr:to>
      <xdr:col>71</xdr:col>
      <xdr:colOff>177800</xdr:colOff>
      <xdr:row>74</xdr:row>
      <xdr:rowOff>163886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2815890"/>
          <a:ext cx="889000" cy="3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832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45784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07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8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47558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07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76903</xdr:rowOff>
    </xdr:from>
    <xdr:to>
      <xdr:col>85</xdr:col>
      <xdr:colOff>177800</xdr:colOff>
      <xdr:row>74</xdr:row>
      <xdr:rowOff>7053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59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99780</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4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160506</xdr:rowOff>
    </xdr:from>
    <xdr:to>
      <xdr:col>81</xdr:col>
      <xdr:colOff>101600</xdr:colOff>
      <xdr:row>74</xdr:row>
      <xdr:rowOff>90656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67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107183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45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33588</xdr:rowOff>
    </xdr:from>
    <xdr:to>
      <xdr:col>76</xdr:col>
      <xdr:colOff>165100</xdr:colOff>
      <xdr:row>74</xdr:row>
      <xdr:rowOff>135188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72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151715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49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77790</xdr:rowOff>
    </xdr:from>
    <xdr:to>
      <xdr:col>72</xdr:col>
      <xdr:colOff>38100</xdr:colOff>
      <xdr:row>75</xdr:row>
      <xdr:rowOff>7940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76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24467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54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113086</xdr:rowOff>
    </xdr:from>
    <xdr:to>
      <xdr:col>67</xdr:col>
      <xdr:colOff>101600</xdr:colOff>
      <xdr:row>75</xdr:row>
      <xdr:rowOff>43236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80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59763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57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33302</xdr:rowOff>
    </xdr:from>
    <xdr:to>
      <xdr:col>85</xdr:col>
      <xdr:colOff>127000</xdr:colOff>
      <xdr:row>98</xdr:row>
      <xdr:rowOff>157393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35402"/>
          <a:ext cx="838200" cy="12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8045</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46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33302</xdr:rowOff>
    </xdr:from>
    <xdr:to>
      <xdr:col>81</xdr:col>
      <xdr:colOff>50800</xdr:colOff>
      <xdr:row>99</xdr:row>
      <xdr:rowOff>19152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35402"/>
          <a:ext cx="889000" cy="15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74919</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5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154513</xdr:rowOff>
    </xdr:from>
    <xdr:to>
      <xdr:col>76</xdr:col>
      <xdr:colOff>114300</xdr:colOff>
      <xdr:row>99</xdr:row>
      <xdr:rowOff>19152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956613"/>
          <a:ext cx="889000" cy="3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87492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4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154513</xdr:rowOff>
    </xdr:from>
    <xdr:to>
      <xdr:col>71</xdr:col>
      <xdr:colOff>177800</xdr:colOff>
      <xdr:row>99</xdr:row>
      <xdr:rowOff>19853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56613"/>
          <a:ext cx="889000" cy="3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88727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4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102908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106593</xdr:rowOff>
    </xdr:from>
    <xdr:to>
      <xdr:col>85</xdr:col>
      <xdr:colOff>177800</xdr:colOff>
      <xdr:row>99</xdr:row>
      <xdr:rowOff>36743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90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21520</xdr:rowOff>
    </xdr:from>
    <xdr:ext cx="469744"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2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153952</xdr:rowOff>
    </xdr:from>
    <xdr:to>
      <xdr:col>81</xdr:col>
      <xdr:colOff>101600</xdr:colOff>
      <xdr:row>98</xdr:row>
      <xdr:rowOff>84102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8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75229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87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139802</xdr:rowOff>
    </xdr:from>
    <xdr:to>
      <xdr:col>76</xdr:col>
      <xdr:colOff>165100</xdr:colOff>
      <xdr:row>99</xdr:row>
      <xdr:rowOff>69952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94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61079</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703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103713</xdr:rowOff>
    </xdr:from>
    <xdr:to>
      <xdr:col>72</xdr:col>
      <xdr:colOff>38100</xdr:colOff>
      <xdr:row>99</xdr:row>
      <xdr:rowOff>33863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90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24990</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99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140503</xdr:rowOff>
    </xdr:from>
    <xdr:to>
      <xdr:col>67</xdr:col>
      <xdr:colOff>101600</xdr:colOff>
      <xdr:row>99</xdr:row>
      <xdr:rowOff>70653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94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61780</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703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102420</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79331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124822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89636</xdr:rowOff>
    </xdr:from>
    <xdr:to>
      <xdr:col>116</xdr:col>
      <xdr:colOff>63500</xdr:colOff>
      <xdr:row>59</xdr:row>
      <xdr:rowOff>89735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205186"/>
          <a:ext cx="8382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89735</xdr:rowOff>
    </xdr:from>
    <xdr:to>
      <xdr:col>111</xdr:col>
      <xdr:colOff>177800</xdr:colOff>
      <xdr:row>59</xdr:row>
      <xdr:rowOff>89865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205285"/>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74765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4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89865</xdr:rowOff>
    </xdr:from>
    <xdr:to>
      <xdr:col>107</xdr:col>
      <xdr:colOff>50800</xdr:colOff>
      <xdr:row>59</xdr:row>
      <xdr:rowOff>90029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205415"/>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89265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90029</xdr:rowOff>
    </xdr:from>
    <xdr:to>
      <xdr:col>102</xdr:col>
      <xdr:colOff>114300</xdr:colOff>
      <xdr:row>59</xdr:row>
      <xdr:rowOff>90159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205579"/>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95928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6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97331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38836</xdr:rowOff>
    </xdr:from>
    <xdr:to>
      <xdr:col>116</xdr:col>
      <xdr:colOff>114300</xdr:colOff>
      <xdr:row>59</xdr:row>
      <xdr:rowOff>140436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5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125213</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69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38935</xdr:rowOff>
    </xdr:from>
    <xdr:to>
      <xdr:col>112</xdr:col>
      <xdr:colOff>38100</xdr:colOff>
      <xdr:row>59</xdr:row>
      <xdr:rowOff>140535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5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131662</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247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39065</xdr:rowOff>
    </xdr:from>
    <xdr:to>
      <xdr:col>107</xdr:col>
      <xdr:colOff>101600</xdr:colOff>
      <xdr:row>59</xdr:row>
      <xdr:rowOff>140665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5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131792</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247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39229</xdr:rowOff>
    </xdr:from>
    <xdr:to>
      <xdr:col>102</xdr:col>
      <xdr:colOff>165100</xdr:colOff>
      <xdr:row>59</xdr:row>
      <xdr:rowOff>140829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5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131956</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247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39359</xdr:rowOff>
    </xdr:from>
    <xdr:to>
      <xdr:col>98</xdr:col>
      <xdr:colOff>38100</xdr:colOff>
      <xdr:row>59</xdr:row>
      <xdr:rowOff>140959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5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132086</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247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123557</xdr:rowOff>
    </xdr:from>
    <xdr:to>
      <xdr:col>116</xdr:col>
      <xdr:colOff>63500</xdr:colOff>
      <xdr:row>75</xdr:row>
      <xdr:rowOff>163562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982307"/>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99258</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86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123557</xdr:rowOff>
    </xdr:from>
    <xdr:to>
      <xdr:col>111</xdr:col>
      <xdr:colOff>177800</xdr:colOff>
      <xdr:row>76</xdr:row>
      <xdr:rowOff>13491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982307"/>
          <a:ext cx="889000" cy="6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166637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2899</xdr:rowOff>
    </xdr:from>
    <xdr:to>
      <xdr:col>107</xdr:col>
      <xdr:colOff>50800</xdr:colOff>
      <xdr:row>76</xdr:row>
      <xdr:rowOff>13491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3033099"/>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50316</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146329</xdr:rowOff>
    </xdr:from>
    <xdr:to>
      <xdr:col>102</xdr:col>
      <xdr:colOff>114300</xdr:colOff>
      <xdr:row>76</xdr:row>
      <xdr:rowOff>2899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005079"/>
          <a:ext cx="889000" cy="2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43839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37177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112761</xdr:rowOff>
    </xdr:from>
    <xdr:to>
      <xdr:col>116</xdr:col>
      <xdr:colOff>114300</xdr:colOff>
      <xdr:row>76</xdr:row>
      <xdr:rowOff>42912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9715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91188</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94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72757</xdr:rowOff>
    </xdr:from>
    <xdr:to>
      <xdr:col>112</xdr:col>
      <xdr:colOff>38100</xdr:colOff>
      <xdr:row>76</xdr:row>
      <xdr:rowOff>2907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93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19434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70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134141</xdr:rowOff>
    </xdr:from>
    <xdr:to>
      <xdr:col>107</xdr:col>
      <xdr:colOff>101600</xdr:colOff>
      <xdr:row>76</xdr:row>
      <xdr:rowOff>64291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9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55418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123549</xdr:rowOff>
    </xdr:from>
    <xdr:to>
      <xdr:col>102</xdr:col>
      <xdr:colOff>165100</xdr:colOff>
      <xdr:row>76</xdr:row>
      <xdr:rowOff>53699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98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44826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07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95529</xdr:rowOff>
    </xdr:from>
    <xdr:to>
      <xdr:col>98</xdr:col>
      <xdr:colOff>38100</xdr:colOff>
      <xdr:row>76</xdr:row>
      <xdr:rowOff>25679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95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16806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0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歳出決算総額は住民一人当たり</a:t>
          </a:r>
          <a:r>
            <a:rPr kumimoji="1" lang="en-US" altLang="ja-JP" sz="1100" b="0" i="0" baseline="0">
              <a:solidFill>
                <a:schemeClr val="dk1"/>
              </a:solidFill>
              <a:effectLst/>
              <a:latin typeface="+mn-lt"/>
              <a:ea typeface="+mn-ea"/>
              <a:cs typeface="+mn-cs"/>
            </a:rPr>
            <a:t>670,577</a:t>
          </a:r>
          <a:r>
            <a:rPr kumimoji="1" lang="ja-JP" altLang="ja-JP" sz="1100" b="0" i="0" baseline="0">
              <a:solidFill>
                <a:schemeClr val="dk1"/>
              </a:solidFill>
              <a:effectLst/>
              <a:latin typeface="+mn-lt"/>
              <a:ea typeface="+mn-ea"/>
              <a:cs typeface="+mn-cs"/>
            </a:rPr>
            <a:t>円となっている。その中でも補助費については、住民一人当たり</a:t>
          </a:r>
          <a:r>
            <a:rPr kumimoji="1" lang="en-US" altLang="ja-JP" sz="1100" b="0" i="0" baseline="0">
              <a:solidFill>
                <a:schemeClr val="dk1"/>
              </a:solidFill>
              <a:effectLst/>
              <a:latin typeface="+mn-lt"/>
              <a:ea typeface="+mn-ea"/>
              <a:cs typeface="+mn-cs"/>
            </a:rPr>
            <a:t>101,646</a:t>
          </a:r>
          <a:r>
            <a:rPr kumimoji="1" lang="ja-JP" altLang="ja-JP" sz="1100" b="0" i="0" baseline="0">
              <a:solidFill>
                <a:schemeClr val="dk1"/>
              </a:solidFill>
              <a:effectLst/>
              <a:latin typeface="+mn-lt"/>
              <a:ea typeface="+mn-ea"/>
              <a:cs typeface="+mn-cs"/>
            </a:rPr>
            <a:t>円と令和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年度と比べ</a:t>
          </a:r>
          <a:r>
            <a:rPr kumimoji="1" lang="en-US" altLang="ja-JP" sz="1100" b="0" i="0" baseline="0">
              <a:solidFill>
                <a:schemeClr val="dk1"/>
              </a:solidFill>
              <a:effectLst/>
              <a:latin typeface="+mn-lt"/>
              <a:ea typeface="+mn-ea"/>
              <a:cs typeface="+mn-cs"/>
            </a:rPr>
            <a:t>98,148</a:t>
          </a:r>
          <a:r>
            <a:rPr kumimoji="1" lang="ja-JP" altLang="ja-JP" sz="1100" b="0" i="0" baseline="0">
              <a:solidFill>
                <a:schemeClr val="dk1"/>
              </a:solidFill>
              <a:effectLst/>
              <a:latin typeface="+mn-lt"/>
              <a:ea typeface="+mn-ea"/>
              <a:cs typeface="+mn-cs"/>
            </a:rPr>
            <a:t>千円</a:t>
          </a:r>
          <a:r>
            <a:rPr kumimoji="1" lang="ja-JP" altLang="en-US" sz="1100" b="0" i="0" baseline="0">
              <a:solidFill>
                <a:schemeClr val="dk1"/>
              </a:solidFill>
              <a:effectLst/>
              <a:latin typeface="+mn-lt"/>
              <a:ea typeface="+mn-ea"/>
              <a:cs typeface="+mn-cs"/>
            </a:rPr>
            <a:t>減額</a:t>
          </a:r>
          <a:r>
            <a:rPr kumimoji="1" lang="ja-JP" altLang="ja-JP" sz="1100" b="0" i="0" baseline="0">
              <a:solidFill>
                <a:schemeClr val="dk1"/>
              </a:solidFill>
              <a:effectLst/>
              <a:latin typeface="+mn-lt"/>
              <a:ea typeface="+mn-ea"/>
              <a:cs typeface="+mn-cs"/>
            </a:rPr>
            <a:t>している。原因として、令和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特別給付金等</a:t>
          </a:r>
          <a:r>
            <a:rPr kumimoji="1" lang="ja-JP" altLang="en-US" sz="1100" b="0" i="0" baseline="0">
              <a:solidFill>
                <a:schemeClr val="dk1"/>
              </a:solidFill>
              <a:effectLst/>
              <a:latin typeface="+mn-lt"/>
              <a:ea typeface="+mn-ea"/>
              <a:cs typeface="+mn-cs"/>
            </a:rPr>
            <a:t>の終了によるものである</a:t>
          </a:r>
          <a:r>
            <a:rPr kumimoji="1" lang="ja-JP" altLang="ja-JP" sz="1100" b="0" i="0" baseline="0">
              <a:solidFill>
                <a:schemeClr val="dk1"/>
              </a:solidFill>
              <a:effectLst/>
              <a:latin typeface="+mn-lt"/>
              <a:ea typeface="+mn-ea"/>
              <a:cs typeface="+mn-cs"/>
            </a:rPr>
            <a:t>。　また、公債費についても住民一人当たり</a:t>
          </a:r>
          <a:r>
            <a:rPr kumimoji="1" lang="en-US" altLang="ja-JP" sz="1100" b="0" i="0" baseline="0">
              <a:solidFill>
                <a:schemeClr val="dk1"/>
              </a:solidFill>
              <a:effectLst/>
              <a:latin typeface="+mn-lt"/>
              <a:ea typeface="+mn-ea"/>
              <a:cs typeface="+mn-cs"/>
            </a:rPr>
            <a:t>95,062</a:t>
          </a:r>
          <a:r>
            <a:rPr kumimoji="1" lang="ja-JP" altLang="ja-JP" sz="1100" b="0" i="0" baseline="0">
              <a:solidFill>
                <a:schemeClr val="dk1"/>
              </a:solidFill>
              <a:effectLst/>
              <a:latin typeface="+mn-lt"/>
              <a:ea typeface="+mn-ea"/>
              <a:cs typeface="+mn-cs"/>
            </a:rPr>
            <a:t>円となり、毎年度増額しており、類似団体平均と比べてもかなり高い水準となっている。</a:t>
          </a:r>
          <a:r>
            <a:rPr kumimoji="1" lang="ja-JP" altLang="en-US" sz="1100" b="0" i="0" baseline="0">
              <a:solidFill>
                <a:schemeClr val="dk1"/>
              </a:solidFill>
              <a:effectLst/>
              <a:latin typeface="+mn-lt"/>
              <a:ea typeface="+mn-ea"/>
              <a:cs typeface="+mn-cs"/>
            </a:rPr>
            <a:t>これは、</a:t>
          </a:r>
          <a:r>
            <a:rPr lang="ja-JP" altLang="en-US" sz="1100" b="0" i="0">
              <a:solidFill>
                <a:schemeClr val="dk1"/>
              </a:solidFill>
              <a:effectLst/>
              <a:latin typeface="+mn-lt"/>
              <a:ea typeface="+mn-ea"/>
              <a:cs typeface="+mn-cs"/>
            </a:rPr>
            <a:t>平成</a:t>
          </a:r>
          <a:r>
            <a:rPr lang="en-US" altLang="ja-JP" sz="1100" b="0" i="0">
              <a:solidFill>
                <a:schemeClr val="dk1"/>
              </a:solidFill>
              <a:effectLst/>
              <a:latin typeface="+mn-lt"/>
              <a:ea typeface="+mn-ea"/>
              <a:cs typeface="+mn-cs"/>
            </a:rPr>
            <a:t>30</a:t>
          </a:r>
          <a:r>
            <a:rPr lang="ja-JP" altLang="en-US" sz="1100" b="0" i="0">
              <a:solidFill>
                <a:schemeClr val="dk1"/>
              </a:solidFill>
              <a:effectLst/>
              <a:latin typeface="+mn-lt"/>
              <a:ea typeface="+mn-ea"/>
              <a:cs typeface="+mn-cs"/>
            </a:rPr>
            <a:t>年度実施の大型事業の償還開始が主な要因である。</a:t>
          </a:r>
          <a:r>
            <a:rPr kumimoji="1" lang="ja-JP" altLang="en-US" sz="1100" b="0" i="0" baseline="0">
              <a:solidFill>
                <a:schemeClr val="dk1"/>
              </a:solidFill>
              <a:effectLst/>
              <a:latin typeface="+mn-lt"/>
              <a:ea typeface="+mn-ea"/>
              <a:cs typeface="+mn-cs"/>
            </a:rPr>
            <a:t>しかし、公債費は令和</a:t>
          </a:r>
          <a:r>
            <a:rPr kumimoji="1" lang="en-US" altLang="ja-JP" sz="1100" b="0" i="0" baseline="0">
              <a:solidFill>
                <a:schemeClr val="dk1"/>
              </a:solidFill>
              <a:effectLst/>
              <a:latin typeface="+mn-lt"/>
              <a:ea typeface="+mn-ea"/>
              <a:cs typeface="+mn-cs"/>
            </a:rPr>
            <a:t>4</a:t>
          </a:r>
          <a:r>
            <a:rPr kumimoji="1" lang="ja-JP" altLang="en-US" sz="1100" b="0" i="0" baseline="0">
              <a:solidFill>
                <a:schemeClr val="dk1"/>
              </a:solidFill>
              <a:effectLst/>
              <a:latin typeface="+mn-lt"/>
              <a:ea typeface="+mn-ea"/>
              <a:cs typeface="+mn-cs"/>
            </a:rPr>
            <a:t>年度をピークに減少する見込みであるため、引き続き、</a:t>
          </a:r>
          <a:r>
            <a:rPr kumimoji="1" lang="ja-JP" altLang="ja-JP" sz="1100" b="0" i="0" baseline="0">
              <a:solidFill>
                <a:schemeClr val="dk1"/>
              </a:solidFill>
              <a:effectLst/>
              <a:latin typeface="+mn-lt"/>
              <a:ea typeface="+mn-ea"/>
              <a:cs typeface="+mn-cs"/>
            </a:rPr>
            <a:t>事業計画</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見直し、地方債の新規発行を抑制するなどの対策</a:t>
          </a:r>
          <a:r>
            <a:rPr kumimoji="1" lang="ja-JP" altLang="en-US" sz="1100" b="0" i="0" baseline="0">
              <a:solidFill>
                <a:schemeClr val="dk1"/>
              </a:solidFill>
              <a:effectLst/>
              <a:latin typeface="+mn-lt"/>
              <a:ea typeface="+mn-ea"/>
              <a:cs typeface="+mn-cs"/>
            </a:rPr>
            <a:t>をしていく</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10,585
10,490
79.62
7,739,642
7,098,057
621,809
4,421,050
8,455,156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8026</xdr:rowOff>
    </xdr:from>
    <xdr:to>
      <xdr:col>24</xdr:col>
      <xdr:colOff>63500</xdr:colOff>
      <xdr:row>35</xdr:row>
      <xdr:rowOff>34544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08776"/>
          <a:ext cx="8382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158538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7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141757</xdr:rowOff>
    </xdr:from>
    <xdr:to>
      <xdr:col>19</xdr:col>
      <xdr:colOff>177800</xdr:colOff>
      <xdr:row>35</xdr:row>
      <xdr:rowOff>34544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71057"/>
          <a:ext cx="889000" cy="6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100931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141757</xdr:rowOff>
    </xdr:from>
    <xdr:to>
      <xdr:col>15</xdr:col>
      <xdr:colOff>50800</xdr:colOff>
      <xdr:row>35</xdr:row>
      <xdr:rowOff>70206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71057"/>
          <a:ext cx="889000" cy="9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56667</xdr:rowOff>
    </xdr:from>
    <xdr:to>
      <xdr:col>15</xdr:col>
      <xdr:colOff>101600</xdr:colOff>
      <xdr:row>34</xdr:row>
      <xdr:rowOff>158267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3344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37287</xdr:rowOff>
    </xdr:from>
    <xdr:to>
      <xdr:col>10</xdr:col>
      <xdr:colOff>114300</xdr:colOff>
      <xdr:row>35</xdr:row>
      <xdr:rowOff>70206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38037"/>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98730</xdr:rowOff>
    </xdr:from>
    <xdr:to>
      <xdr:col>10</xdr:col>
      <xdr:colOff>165100</xdr:colOff>
      <xdr:row>35</xdr:row>
      <xdr:rowOff>28880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45407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90441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128676</xdr:rowOff>
    </xdr:from>
    <xdr:to>
      <xdr:col>24</xdr:col>
      <xdr:colOff>114300</xdr:colOff>
      <xdr:row>35</xdr:row>
      <xdr:rowOff>58826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5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151553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0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155194</xdr:rowOff>
    </xdr:from>
    <xdr:to>
      <xdr:col>20</xdr:col>
      <xdr:colOff>38100</xdr:colOff>
      <xdr:row>35</xdr:row>
      <xdr:rowOff>85344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8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101871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5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90957</xdr:rowOff>
    </xdr:from>
    <xdr:to>
      <xdr:col>15</xdr:col>
      <xdr:colOff>101600</xdr:colOff>
      <xdr:row>35</xdr:row>
      <xdr:rowOff>21107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2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12234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0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19406</xdr:rowOff>
    </xdr:from>
    <xdr:to>
      <xdr:col>10</xdr:col>
      <xdr:colOff>165100</xdr:colOff>
      <xdr:row>35</xdr:row>
      <xdr:rowOff>121006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2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112133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1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157937</xdr:rowOff>
    </xdr:from>
    <xdr:to>
      <xdr:col>6</xdr:col>
      <xdr:colOff>38100</xdr:colOff>
      <xdr:row>35</xdr:row>
      <xdr:rowOff>88087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8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79214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7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5538</xdr:rowOff>
    </xdr:from>
    <xdr:to>
      <xdr:col>24</xdr:col>
      <xdr:colOff>63500</xdr:colOff>
      <xdr:row>56</xdr:row>
      <xdr:rowOff>166321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435288"/>
          <a:ext cx="838200" cy="3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163768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22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5538</xdr:rowOff>
    </xdr:from>
    <xdr:to>
      <xdr:col>19</xdr:col>
      <xdr:colOff>177800</xdr:colOff>
      <xdr:row>57</xdr:row>
      <xdr:rowOff>72484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435288"/>
          <a:ext cx="889000" cy="40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94110</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00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72484</xdr:rowOff>
    </xdr:from>
    <xdr:to>
      <xdr:col>15</xdr:col>
      <xdr:colOff>50800</xdr:colOff>
      <xdr:row>57</xdr:row>
      <xdr:rowOff>91381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45134"/>
          <a:ext cx="889000" cy="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156125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1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963</xdr:rowOff>
    </xdr:from>
    <xdr:to>
      <xdr:col>10</xdr:col>
      <xdr:colOff>114300</xdr:colOff>
      <xdr:row>57</xdr:row>
      <xdr:rowOff>91381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73613"/>
          <a:ext cx="889000" cy="9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22608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45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47358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47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115521</xdr:rowOff>
    </xdr:from>
    <xdr:to>
      <xdr:col>24</xdr:col>
      <xdr:colOff>114300</xdr:colOff>
      <xdr:row>57</xdr:row>
      <xdr:rowOff>45671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1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93948</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9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126188</xdr:rowOff>
    </xdr:from>
    <xdr:to>
      <xdr:col>20</xdr:col>
      <xdr:colOff>38100</xdr:colOff>
      <xdr:row>55</xdr:row>
      <xdr:rowOff>56338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38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47465</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47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21684</xdr:rowOff>
    </xdr:from>
    <xdr:to>
      <xdr:col>15</xdr:col>
      <xdr:colOff>101600</xdr:colOff>
      <xdr:row>57</xdr:row>
      <xdr:rowOff>123284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114411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8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40581</xdr:rowOff>
    </xdr:from>
    <xdr:to>
      <xdr:col>10</xdr:col>
      <xdr:colOff>165100</xdr:colOff>
      <xdr:row>57</xdr:row>
      <xdr:rowOff>142181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1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133308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0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121613</xdr:rowOff>
    </xdr:from>
    <xdr:to>
      <xdr:col>6</xdr:col>
      <xdr:colOff>38100</xdr:colOff>
      <xdr:row>57</xdr:row>
      <xdr:rowOff>51763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2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42890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815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129785</xdr:rowOff>
    </xdr:from>
    <xdr:to>
      <xdr:col>24</xdr:col>
      <xdr:colOff>62865</xdr:colOff>
      <xdr:row>78</xdr:row>
      <xdr:rowOff>52029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1285"/>
          <a:ext cx="1270" cy="12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55856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2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52029</xdr:rowOff>
    </xdr:from>
    <xdr:to>
      <xdr:col>24</xdr:col>
      <xdr:colOff>152400</xdr:colOff>
      <xdr:row>78</xdr:row>
      <xdr:rowOff>52029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2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76462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129785</xdr:rowOff>
    </xdr:from>
    <xdr:to>
      <xdr:col>24</xdr:col>
      <xdr:colOff>152400</xdr:colOff>
      <xdr:row>70</xdr:row>
      <xdr:rowOff>129785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11377</xdr:rowOff>
    </xdr:from>
    <xdr:to>
      <xdr:col>24</xdr:col>
      <xdr:colOff>63500</xdr:colOff>
      <xdr:row>76</xdr:row>
      <xdr:rowOff>91694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70127"/>
          <a:ext cx="838200" cy="25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116488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138062</xdr:rowOff>
    </xdr:from>
    <xdr:to>
      <xdr:col>24</xdr:col>
      <xdr:colOff>114300</xdr:colOff>
      <xdr:row>76</xdr:row>
      <xdr:rowOff>68213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6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91694</xdr:rowOff>
    </xdr:from>
    <xdr:to>
      <xdr:col>19</xdr:col>
      <xdr:colOff>177800</xdr:colOff>
      <xdr:row>76</xdr:row>
      <xdr:rowOff>111113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21894"/>
          <a:ext cx="889000" cy="1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134052</xdr:rowOff>
    </xdr:from>
    <xdr:to>
      <xdr:col>20</xdr:col>
      <xdr:colOff>38100</xdr:colOff>
      <xdr:row>77</xdr:row>
      <xdr:rowOff>64202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55329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5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111113</xdr:rowOff>
    </xdr:from>
    <xdr:to>
      <xdr:col>15</xdr:col>
      <xdr:colOff>50800</xdr:colOff>
      <xdr:row>77</xdr:row>
      <xdr:rowOff>116272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41313"/>
          <a:ext cx="889000" cy="17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20027</xdr:rowOff>
    </xdr:from>
    <xdr:to>
      <xdr:col>15</xdr:col>
      <xdr:colOff>101600</xdr:colOff>
      <xdr:row>77</xdr:row>
      <xdr:rowOff>121627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2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112754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1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87409</xdr:rowOff>
    </xdr:from>
    <xdr:to>
      <xdr:col>10</xdr:col>
      <xdr:colOff>114300</xdr:colOff>
      <xdr:row>77</xdr:row>
      <xdr:rowOff>116272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289059"/>
          <a:ext cx="889000" cy="2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55877</xdr:rowOff>
    </xdr:from>
    <xdr:to>
      <xdr:col>10</xdr:col>
      <xdr:colOff>165100</xdr:colOff>
      <xdr:row>77</xdr:row>
      <xdr:rowOff>157477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5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2554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3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58555</xdr:rowOff>
    </xdr:from>
    <xdr:to>
      <xdr:col>6</xdr:col>
      <xdr:colOff>38100</xdr:colOff>
      <xdr:row>77</xdr:row>
      <xdr:rowOff>160155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6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151282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5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132027</xdr:rowOff>
    </xdr:from>
    <xdr:to>
      <xdr:col>24</xdr:col>
      <xdr:colOff>114300</xdr:colOff>
      <xdr:row>75</xdr:row>
      <xdr:rowOff>62177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1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154904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7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40894</xdr:rowOff>
    </xdr:from>
    <xdr:to>
      <xdr:col>20</xdr:col>
      <xdr:colOff>38100</xdr:colOff>
      <xdr:row>76</xdr:row>
      <xdr:rowOff>142494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159021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4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60313</xdr:rowOff>
    </xdr:from>
    <xdr:to>
      <xdr:col>15</xdr:col>
      <xdr:colOff>101600</xdr:colOff>
      <xdr:row>76</xdr:row>
      <xdr:rowOff>161913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9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6989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6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65472</xdr:rowOff>
    </xdr:from>
    <xdr:to>
      <xdr:col>10</xdr:col>
      <xdr:colOff>165100</xdr:colOff>
      <xdr:row>77</xdr:row>
      <xdr:rowOff>167072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6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158199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5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36609</xdr:rowOff>
    </xdr:from>
    <xdr:to>
      <xdr:col>6</xdr:col>
      <xdr:colOff>38100</xdr:colOff>
      <xdr:row>77</xdr:row>
      <xdr:rowOff>138209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3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154736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13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124492</xdr:rowOff>
    </xdr:from>
    <xdr:to>
      <xdr:col>24</xdr:col>
      <xdr:colOff>63500</xdr:colOff>
      <xdr:row>95</xdr:row>
      <xdr:rowOff>143089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412242"/>
          <a:ext cx="838200" cy="1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78928</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66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143089</xdr:rowOff>
    </xdr:from>
    <xdr:to>
      <xdr:col>19</xdr:col>
      <xdr:colOff>177800</xdr:colOff>
      <xdr:row>96</xdr:row>
      <xdr:rowOff>24062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430839"/>
          <a:ext cx="889000" cy="5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61806</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2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21303</xdr:rowOff>
    </xdr:from>
    <xdr:to>
      <xdr:col>15</xdr:col>
      <xdr:colOff>50800</xdr:colOff>
      <xdr:row>96</xdr:row>
      <xdr:rowOff>24062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480503"/>
          <a:ext cx="889000" cy="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98057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5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21303</xdr:rowOff>
    </xdr:from>
    <xdr:to>
      <xdr:col>10</xdr:col>
      <xdr:colOff>114300</xdr:colOff>
      <xdr:row>96</xdr:row>
      <xdr:rowOff>28366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480503"/>
          <a:ext cx="889000" cy="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103526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112023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57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73692</xdr:rowOff>
    </xdr:from>
    <xdr:to>
      <xdr:col>24</xdr:col>
      <xdr:colOff>114300</xdr:colOff>
      <xdr:row>96</xdr:row>
      <xdr:rowOff>3842</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36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96569</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21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92289</xdr:rowOff>
    </xdr:from>
    <xdr:to>
      <xdr:col>20</xdr:col>
      <xdr:colOff>38100</xdr:colOff>
      <xdr:row>96</xdr:row>
      <xdr:rowOff>22439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38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38966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15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144712</xdr:rowOff>
    </xdr:from>
    <xdr:to>
      <xdr:col>15</xdr:col>
      <xdr:colOff>101600</xdr:colOff>
      <xdr:row>96</xdr:row>
      <xdr:rowOff>74862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43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91389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20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141953</xdr:rowOff>
    </xdr:from>
    <xdr:to>
      <xdr:col>10</xdr:col>
      <xdr:colOff>165100</xdr:colOff>
      <xdr:row>96</xdr:row>
      <xdr:rowOff>72103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42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88630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20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149016</xdr:rowOff>
    </xdr:from>
    <xdr:to>
      <xdr:col>6</xdr:col>
      <xdr:colOff>38100</xdr:colOff>
      <xdr:row>96</xdr:row>
      <xdr:rowOff>79166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4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95693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21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45483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37482</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381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26941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370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31767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375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73620</xdr:rowOff>
    </xdr:from>
    <xdr:to>
      <xdr:col>55</xdr:col>
      <xdr:colOff>0</xdr:colOff>
      <xdr:row>58</xdr:row>
      <xdr:rowOff>118593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10017720"/>
          <a:ext cx="838200" cy="4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129021</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73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73620</xdr:rowOff>
    </xdr:from>
    <xdr:to>
      <xdr:col>50</xdr:col>
      <xdr:colOff>114300</xdr:colOff>
      <xdr:row>58</xdr:row>
      <xdr:rowOff>117785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10017720"/>
          <a:ext cx="889000" cy="4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30753</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117785</xdr:rowOff>
    </xdr:from>
    <xdr:to>
      <xdr:col>45</xdr:col>
      <xdr:colOff>177800</xdr:colOff>
      <xdr:row>58</xdr:row>
      <xdr:rowOff>140439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10061885"/>
          <a:ext cx="889000" cy="2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116416</xdr:rowOff>
    </xdr:from>
    <xdr:to>
      <xdr:col>46</xdr:col>
      <xdr:colOff>38100</xdr:colOff>
      <xdr:row>58</xdr:row>
      <xdr:rowOff>46566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63093</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121084</xdr:rowOff>
    </xdr:from>
    <xdr:to>
      <xdr:col>41</xdr:col>
      <xdr:colOff>50800</xdr:colOff>
      <xdr:row>58</xdr:row>
      <xdr:rowOff>140439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10065184"/>
          <a:ext cx="8890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118611</xdr:rowOff>
    </xdr:from>
    <xdr:to>
      <xdr:col>41</xdr:col>
      <xdr:colOff>101600</xdr:colOff>
      <xdr:row>58</xdr:row>
      <xdr:rowOff>48761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65288</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103538</xdr:rowOff>
    </xdr:from>
    <xdr:to>
      <xdr:col>36</xdr:col>
      <xdr:colOff>165100</xdr:colOff>
      <xdr:row>58</xdr:row>
      <xdr:rowOff>33688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50215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6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67793</xdr:rowOff>
    </xdr:from>
    <xdr:to>
      <xdr:col>55</xdr:col>
      <xdr:colOff>50800</xdr:colOff>
      <xdr:row>58</xdr:row>
      <xdr:rowOff>169393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1001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154170</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92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22820</xdr:rowOff>
    </xdr:from>
    <xdr:to>
      <xdr:col>50</xdr:col>
      <xdr:colOff>165100</xdr:colOff>
      <xdr:row>58</xdr:row>
      <xdr:rowOff>124420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6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115547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05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66985</xdr:rowOff>
    </xdr:from>
    <xdr:to>
      <xdr:col>46</xdr:col>
      <xdr:colOff>38100</xdr:colOff>
      <xdr:row>58</xdr:row>
      <xdr:rowOff>168585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1001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159712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1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89639</xdr:rowOff>
    </xdr:from>
    <xdr:to>
      <xdr:col>41</xdr:col>
      <xdr:colOff>101600</xdr:colOff>
      <xdr:row>59</xdr:row>
      <xdr:rowOff>19789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1003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10916</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26428" y="1012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70284</xdr:rowOff>
    </xdr:from>
    <xdr:to>
      <xdr:col>36</xdr:col>
      <xdr:colOff>165100</xdr:colOff>
      <xdr:row>59</xdr:row>
      <xdr:rowOff>434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0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163011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10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171279</xdr:rowOff>
    </xdr:from>
    <xdr:to>
      <xdr:col>55</xdr:col>
      <xdr:colOff>0</xdr:colOff>
      <xdr:row>79</xdr:row>
      <xdr:rowOff>64404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372929"/>
          <a:ext cx="838200" cy="23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126821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5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171279</xdr:rowOff>
    </xdr:from>
    <xdr:to>
      <xdr:col>50</xdr:col>
      <xdr:colOff>114300</xdr:colOff>
      <xdr:row>79</xdr:row>
      <xdr:rowOff>77532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72929"/>
          <a:ext cx="889000" cy="24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23810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0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77532</xdr:rowOff>
    </xdr:from>
    <xdr:to>
      <xdr:col>45</xdr:col>
      <xdr:colOff>177800</xdr:colOff>
      <xdr:row>79</xdr:row>
      <xdr:rowOff>79208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622082"/>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133309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79208</xdr:rowOff>
    </xdr:from>
    <xdr:to>
      <xdr:col>41</xdr:col>
      <xdr:colOff>50800</xdr:colOff>
      <xdr:row>79</xdr:row>
      <xdr:rowOff>80994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623758"/>
          <a:ext cx="8890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170201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0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162144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9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13604</xdr:rowOff>
    </xdr:from>
    <xdr:to>
      <xdr:col>55</xdr:col>
      <xdr:colOff>50800</xdr:colOff>
      <xdr:row>79</xdr:row>
      <xdr:rowOff>115204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55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99981</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4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120479</xdr:rowOff>
    </xdr:from>
    <xdr:to>
      <xdr:col>50</xdr:col>
      <xdr:colOff>165100</xdr:colOff>
      <xdr:row>78</xdr:row>
      <xdr:rowOff>50629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2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41756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41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26732</xdr:rowOff>
    </xdr:from>
    <xdr:to>
      <xdr:col>46</xdr:col>
      <xdr:colOff>38100</xdr:colOff>
      <xdr:row>79</xdr:row>
      <xdr:rowOff>128332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57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119459</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66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28408</xdr:rowOff>
    </xdr:from>
    <xdr:to>
      <xdr:col>41</xdr:col>
      <xdr:colOff>101600</xdr:colOff>
      <xdr:row>79</xdr:row>
      <xdr:rowOff>130008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57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121135</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66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30194</xdr:rowOff>
    </xdr:from>
    <xdr:to>
      <xdr:col>36</xdr:col>
      <xdr:colOff>165100</xdr:colOff>
      <xdr:row>79</xdr:row>
      <xdr:rowOff>131794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57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122921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66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135821</xdr:rowOff>
    </xdr:from>
    <xdr:to>
      <xdr:col>55</xdr:col>
      <xdr:colOff>0</xdr:colOff>
      <xdr:row>96</xdr:row>
      <xdr:rowOff>158376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423571"/>
          <a:ext cx="838200" cy="19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68167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55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135821</xdr:rowOff>
    </xdr:from>
    <xdr:to>
      <xdr:col>50</xdr:col>
      <xdr:colOff>114300</xdr:colOff>
      <xdr:row>96</xdr:row>
      <xdr:rowOff>72369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423571"/>
          <a:ext cx="889000" cy="10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119646</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7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72369</xdr:rowOff>
    </xdr:from>
    <xdr:to>
      <xdr:col>45</xdr:col>
      <xdr:colOff>177800</xdr:colOff>
      <xdr:row>96</xdr:row>
      <xdr:rowOff>109076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531569"/>
          <a:ext cx="889000" cy="3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165899</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2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109076</xdr:rowOff>
    </xdr:from>
    <xdr:to>
      <xdr:col>41</xdr:col>
      <xdr:colOff>50800</xdr:colOff>
      <xdr:row>97</xdr:row>
      <xdr:rowOff>24616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568276"/>
          <a:ext cx="889000" cy="8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3557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9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22745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31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107576</xdr:rowOff>
    </xdr:from>
    <xdr:to>
      <xdr:col>55</xdr:col>
      <xdr:colOff>50800</xdr:colOff>
      <xdr:row>97</xdr:row>
      <xdr:rowOff>37726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56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86003</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4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85021</xdr:rowOff>
    </xdr:from>
    <xdr:to>
      <xdr:col>50</xdr:col>
      <xdr:colOff>165100</xdr:colOff>
      <xdr:row>96</xdr:row>
      <xdr:rowOff>15171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31698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14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21569</xdr:rowOff>
    </xdr:from>
    <xdr:to>
      <xdr:col>46</xdr:col>
      <xdr:colOff>38100</xdr:colOff>
      <xdr:row>96</xdr:row>
      <xdr:rowOff>123169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48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139696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25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58276</xdr:rowOff>
    </xdr:from>
    <xdr:to>
      <xdr:col>41</xdr:col>
      <xdr:colOff>101600</xdr:colOff>
      <xdr:row>96</xdr:row>
      <xdr:rowOff>159876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1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151003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1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145266</xdr:rowOff>
    </xdr:from>
    <xdr:to>
      <xdr:col>36</xdr:col>
      <xdr:colOff>165100</xdr:colOff>
      <xdr:row>97</xdr:row>
      <xdr:rowOff>75416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0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66543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9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126082</xdr:rowOff>
    </xdr:from>
    <xdr:to>
      <xdr:col>85</xdr:col>
      <xdr:colOff>127000</xdr:colOff>
      <xdr:row>36</xdr:row>
      <xdr:rowOff>135781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298282"/>
          <a:ext cx="838200" cy="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72062</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44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132369</xdr:rowOff>
    </xdr:from>
    <xdr:to>
      <xdr:col>81</xdr:col>
      <xdr:colOff>50800</xdr:colOff>
      <xdr:row>36</xdr:row>
      <xdr:rowOff>135781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133119"/>
          <a:ext cx="889000" cy="17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154596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97637</xdr:rowOff>
    </xdr:from>
    <xdr:to>
      <xdr:col>76</xdr:col>
      <xdr:colOff>114300</xdr:colOff>
      <xdr:row>35</xdr:row>
      <xdr:rowOff>132369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5584037"/>
          <a:ext cx="889000" cy="54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28514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37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97637</xdr:rowOff>
    </xdr:from>
    <xdr:to>
      <xdr:col>71</xdr:col>
      <xdr:colOff>177800</xdr:colOff>
      <xdr:row>35</xdr:row>
      <xdr:rowOff>86746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5584037"/>
          <a:ext cx="889000" cy="50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19239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36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67735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75282</xdr:rowOff>
    </xdr:from>
    <xdr:to>
      <xdr:col>85</xdr:col>
      <xdr:colOff>177800</xdr:colOff>
      <xdr:row>37</xdr:row>
      <xdr:rowOff>5432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24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98159</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09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84981</xdr:rowOff>
    </xdr:from>
    <xdr:to>
      <xdr:col>81</xdr:col>
      <xdr:colOff>101600</xdr:colOff>
      <xdr:row>37</xdr:row>
      <xdr:rowOff>15131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2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6258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34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81569</xdr:rowOff>
    </xdr:from>
    <xdr:to>
      <xdr:col>76</xdr:col>
      <xdr:colOff>165100</xdr:colOff>
      <xdr:row>36</xdr:row>
      <xdr:rowOff>11719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08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28246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85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46837</xdr:rowOff>
    </xdr:from>
    <xdr:to>
      <xdr:col>72</xdr:col>
      <xdr:colOff>38100</xdr:colOff>
      <xdr:row>32</xdr:row>
      <xdr:rowOff>148437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55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164964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30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35946</xdr:rowOff>
    </xdr:from>
    <xdr:to>
      <xdr:col>67</xdr:col>
      <xdr:colOff>101600</xdr:colOff>
      <xdr:row>35</xdr:row>
      <xdr:rowOff>137546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03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154073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8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138955</xdr:rowOff>
    </xdr:from>
    <xdr:to>
      <xdr:col>85</xdr:col>
      <xdr:colOff>127000</xdr:colOff>
      <xdr:row>56</xdr:row>
      <xdr:rowOff>153467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740155"/>
          <a:ext cx="838200" cy="1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93584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694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153467</xdr:rowOff>
    </xdr:from>
    <xdr:to>
      <xdr:col>81</xdr:col>
      <xdr:colOff>50800</xdr:colOff>
      <xdr:row>57</xdr:row>
      <xdr:rowOff>44781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754667"/>
          <a:ext cx="889000" cy="6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12287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63590</xdr:rowOff>
    </xdr:from>
    <xdr:to>
      <xdr:col>76</xdr:col>
      <xdr:colOff>114300</xdr:colOff>
      <xdr:row>57</xdr:row>
      <xdr:rowOff>44781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664790"/>
          <a:ext cx="889000" cy="15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45435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63590</xdr:rowOff>
    </xdr:from>
    <xdr:to>
      <xdr:col>71</xdr:col>
      <xdr:colOff>177800</xdr:colOff>
      <xdr:row>57</xdr:row>
      <xdr:rowOff>114902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664790"/>
          <a:ext cx="889000" cy="22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62992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8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95776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88155</xdr:rowOff>
    </xdr:from>
    <xdr:to>
      <xdr:col>85</xdr:col>
      <xdr:colOff>177800</xdr:colOff>
      <xdr:row>57</xdr:row>
      <xdr:rowOff>18305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68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111032</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5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102667</xdr:rowOff>
    </xdr:from>
    <xdr:to>
      <xdr:col>81</xdr:col>
      <xdr:colOff>101600</xdr:colOff>
      <xdr:row>57</xdr:row>
      <xdr:rowOff>32817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0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23944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79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165431</xdr:rowOff>
    </xdr:from>
    <xdr:to>
      <xdr:col>76</xdr:col>
      <xdr:colOff>165100</xdr:colOff>
      <xdr:row>57</xdr:row>
      <xdr:rowOff>95581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6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86708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5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12790</xdr:rowOff>
    </xdr:from>
    <xdr:to>
      <xdr:col>72</xdr:col>
      <xdr:colOff>38100</xdr:colOff>
      <xdr:row>56</xdr:row>
      <xdr:rowOff>114390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6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130917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38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64102</xdr:rowOff>
    </xdr:from>
    <xdr:to>
      <xdr:col>67</xdr:col>
      <xdr:colOff>101600</xdr:colOff>
      <xdr:row>57</xdr:row>
      <xdr:rowOff>165702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156829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2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22847</xdr:rowOff>
    </xdr:from>
    <xdr:to>
      <xdr:col>85</xdr:col>
      <xdr:colOff>127000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567397"/>
          <a:ext cx="8382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11783</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93884</xdr:rowOff>
    </xdr:from>
    <xdr:to>
      <xdr:col>76</xdr:col>
      <xdr:colOff>114300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124084"/>
          <a:ext cx="889000" cy="46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40590</xdr:rowOff>
    </xdr:from>
    <xdr:to>
      <xdr:col>76</xdr:col>
      <xdr:colOff>165100</xdr:colOff>
      <xdr:row>78</xdr:row>
      <xdr:rowOff>142190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158717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93884</xdr:rowOff>
    </xdr:from>
    <xdr:to>
      <xdr:col>71</xdr:col>
      <xdr:colOff>177800</xdr:colOff>
      <xdr:row>78</xdr:row>
      <xdr:rowOff>72377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124084"/>
          <a:ext cx="889000" cy="32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168445</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5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135762</xdr:rowOff>
    </xdr:from>
    <xdr:to>
      <xdr:col>67</xdr:col>
      <xdr:colOff>101600</xdr:colOff>
      <xdr:row>79</xdr:row>
      <xdr:rowOff>65912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5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57039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60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143497</xdr:rowOff>
    </xdr:from>
    <xdr:to>
      <xdr:col>85</xdr:col>
      <xdr:colOff>177800</xdr:colOff>
      <xdr:row>79</xdr:row>
      <xdr:rowOff>73647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1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58424</xdr:rowOff>
    </xdr:from>
    <xdr:ext cx="469744"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3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43084</xdr:rowOff>
    </xdr:from>
    <xdr:to>
      <xdr:col>72</xdr:col>
      <xdr:colOff>38100</xdr:colOff>
      <xdr:row>76</xdr:row>
      <xdr:rowOff>144684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07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161212</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36111" y="1284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21577</xdr:rowOff>
    </xdr:from>
    <xdr:to>
      <xdr:col>67</xdr:col>
      <xdr:colOff>101600</xdr:colOff>
      <xdr:row>78</xdr:row>
      <xdr:rowOff>123177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39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139704</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16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127704</xdr:rowOff>
    </xdr:from>
    <xdr:to>
      <xdr:col>85</xdr:col>
      <xdr:colOff>127000</xdr:colOff>
      <xdr:row>94</xdr:row>
      <xdr:rowOff>39856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072554"/>
          <a:ext cx="838200" cy="8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34856</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322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39856</xdr:rowOff>
    </xdr:from>
    <xdr:to>
      <xdr:col>81</xdr:col>
      <xdr:colOff>50800</xdr:colOff>
      <xdr:row>94</xdr:row>
      <xdr:rowOff>84389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156156"/>
          <a:ext cx="889000" cy="4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166549</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4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84389</xdr:rowOff>
    </xdr:from>
    <xdr:to>
      <xdr:col>76</xdr:col>
      <xdr:colOff>114300</xdr:colOff>
      <xdr:row>94</xdr:row>
      <xdr:rowOff>128591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200689"/>
          <a:ext cx="889000" cy="4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3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30249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48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128591</xdr:rowOff>
    </xdr:from>
    <xdr:to>
      <xdr:col>71</xdr:col>
      <xdr:colOff>177800</xdr:colOff>
      <xdr:row>94</xdr:row>
      <xdr:rowOff>163886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244891"/>
          <a:ext cx="889000" cy="3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4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45784</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50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41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47558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50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76904</xdr:rowOff>
    </xdr:from>
    <xdr:to>
      <xdr:col>85</xdr:col>
      <xdr:colOff>177800</xdr:colOff>
      <xdr:row>94</xdr:row>
      <xdr:rowOff>7054</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0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99781</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587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160506</xdr:rowOff>
    </xdr:from>
    <xdr:to>
      <xdr:col>81</xdr:col>
      <xdr:colOff>101600</xdr:colOff>
      <xdr:row>94</xdr:row>
      <xdr:rowOff>90656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10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107183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58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33589</xdr:rowOff>
    </xdr:from>
    <xdr:to>
      <xdr:col>76</xdr:col>
      <xdr:colOff>165100</xdr:colOff>
      <xdr:row>94</xdr:row>
      <xdr:rowOff>135189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14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151716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592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77791</xdr:rowOff>
    </xdr:from>
    <xdr:to>
      <xdr:col>72</xdr:col>
      <xdr:colOff>38100</xdr:colOff>
      <xdr:row>95</xdr:row>
      <xdr:rowOff>7941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19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24468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59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113086</xdr:rowOff>
    </xdr:from>
    <xdr:to>
      <xdr:col>67</xdr:col>
      <xdr:colOff>101600</xdr:colOff>
      <xdr:row>95</xdr:row>
      <xdr:rowOff>43236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22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59763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00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132569</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7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121465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6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民生費</a:t>
          </a:r>
          <a:r>
            <a:rPr kumimoji="1" lang="ja-JP" altLang="ja-JP" sz="1100" b="0" i="0" baseline="0">
              <a:solidFill>
                <a:schemeClr val="dk1"/>
              </a:solidFill>
              <a:effectLst/>
              <a:latin typeface="+mn-lt"/>
              <a:ea typeface="+mn-ea"/>
              <a:cs typeface="+mn-cs"/>
            </a:rPr>
            <a:t>は住民一人あたり</a:t>
          </a:r>
          <a:r>
            <a:rPr kumimoji="1" lang="en-US" altLang="ja-JP" sz="1100" b="0" i="0" baseline="0">
              <a:solidFill>
                <a:schemeClr val="dk1"/>
              </a:solidFill>
              <a:effectLst/>
              <a:latin typeface="+mn-lt"/>
              <a:ea typeface="+mn-ea"/>
              <a:cs typeface="+mn-cs"/>
            </a:rPr>
            <a:t>218,397</a:t>
          </a:r>
          <a:r>
            <a:rPr kumimoji="1" lang="ja-JP" altLang="ja-JP" sz="1100" b="0" i="0" baseline="0">
              <a:solidFill>
                <a:schemeClr val="dk1"/>
              </a:solidFill>
              <a:effectLst/>
              <a:latin typeface="+mn-lt"/>
              <a:ea typeface="+mn-ea"/>
              <a:cs typeface="+mn-cs"/>
            </a:rPr>
            <a:t>円となっており、</a:t>
          </a:r>
          <a:r>
            <a:rPr kumimoji="1" lang="ja-JP" altLang="en-US" sz="1100" b="0" i="0" baseline="0">
              <a:solidFill>
                <a:schemeClr val="dk1"/>
              </a:solidFill>
              <a:effectLst/>
              <a:latin typeface="+mn-lt"/>
              <a:ea typeface="+mn-ea"/>
              <a:cs typeface="+mn-cs"/>
            </a:rPr>
            <a:t>前年度</a:t>
          </a:r>
          <a:r>
            <a:rPr kumimoji="1" lang="ja-JP" altLang="ja-JP" sz="1100" b="0" i="0" baseline="0">
              <a:solidFill>
                <a:schemeClr val="dk1"/>
              </a:solidFill>
              <a:effectLst/>
              <a:latin typeface="+mn-lt"/>
              <a:ea typeface="+mn-ea"/>
              <a:cs typeface="+mn-cs"/>
            </a:rPr>
            <a:t>より</a:t>
          </a:r>
          <a:r>
            <a:rPr kumimoji="1" lang="ja-JP" altLang="en-US" sz="1100" b="0" i="0" baseline="0">
              <a:solidFill>
                <a:schemeClr val="dk1"/>
              </a:solidFill>
              <a:effectLst/>
              <a:latin typeface="+mn-lt"/>
              <a:ea typeface="+mn-ea"/>
              <a:cs typeface="+mn-cs"/>
            </a:rPr>
            <a:t>高く</a:t>
          </a:r>
          <a:r>
            <a:rPr kumimoji="1" lang="ja-JP" altLang="ja-JP" sz="1100" b="0" i="0" baseline="0">
              <a:solidFill>
                <a:schemeClr val="dk1"/>
              </a:solidFill>
              <a:effectLst/>
              <a:latin typeface="+mn-lt"/>
              <a:ea typeface="+mn-ea"/>
              <a:cs typeface="+mn-cs"/>
            </a:rPr>
            <a:t>なっている。理由としては、</a:t>
          </a:r>
          <a:r>
            <a:rPr kumimoji="1" lang="ja-JP" altLang="en-US" sz="1100" b="0" i="0" baseline="0">
              <a:solidFill>
                <a:schemeClr val="dk1"/>
              </a:solidFill>
              <a:effectLst/>
              <a:latin typeface="+mn-lt"/>
              <a:ea typeface="+mn-ea"/>
              <a:cs typeface="+mn-cs"/>
            </a:rPr>
            <a:t>鵜殿保育所建替事業</a:t>
          </a:r>
          <a:r>
            <a:rPr kumimoji="1" lang="ja-JP" altLang="ja-JP" sz="1100" b="0" i="0" baseline="0">
              <a:solidFill>
                <a:schemeClr val="dk1"/>
              </a:solidFill>
              <a:effectLst/>
              <a:latin typeface="+mn-lt"/>
              <a:ea typeface="+mn-ea"/>
              <a:cs typeface="+mn-cs"/>
            </a:rPr>
            <a:t>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a:t>
          </a:r>
          <a:r>
            <a:rPr kumimoji="1" lang="ja-JP" altLang="en-US" sz="1100" b="0" i="0" baseline="0">
              <a:solidFill>
                <a:schemeClr val="dk1"/>
              </a:solidFill>
              <a:effectLst/>
              <a:latin typeface="+mn-lt"/>
              <a:ea typeface="+mn-ea"/>
              <a:cs typeface="+mn-cs"/>
            </a:rPr>
            <a:t>総務費</a:t>
          </a:r>
          <a:r>
            <a:rPr kumimoji="1" lang="ja-JP" altLang="ja-JP" sz="1100" b="0" i="0" baseline="0">
              <a:solidFill>
                <a:schemeClr val="dk1"/>
              </a:solidFill>
              <a:effectLst/>
              <a:latin typeface="+mn-lt"/>
              <a:ea typeface="+mn-ea"/>
              <a:cs typeface="+mn-cs"/>
            </a:rPr>
            <a:t>は、住民一人あたり</a:t>
          </a:r>
          <a:r>
            <a:rPr kumimoji="1" lang="en-US" altLang="ja-JP" sz="1100" b="0" i="0" baseline="0">
              <a:solidFill>
                <a:schemeClr val="dk1"/>
              </a:solidFill>
              <a:effectLst/>
              <a:latin typeface="+mn-lt"/>
              <a:ea typeface="+mn-ea"/>
              <a:cs typeface="+mn-cs"/>
            </a:rPr>
            <a:t>103,013</a:t>
          </a:r>
          <a:r>
            <a:rPr kumimoji="1" lang="ja-JP" altLang="ja-JP" sz="1100" b="0" i="0" baseline="0">
              <a:solidFill>
                <a:schemeClr val="dk1"/>
              </a:solidFill>
              <a:effectLst/>
              <a:latin typeface="+mn-lt"/>
              <a:ea typeface="+mn-ea"/>
              <a:cs typeface="+mn-cs"/>
            </a:rPr>
            <a:t>円となっており、</a:t>
          </a:r>
          <a:r>
            <a:rPr kumimoji="1" lang="ja-JP" altLang="en-US" sz="1100" b="0" i="0" baseline="0">
              <a:solidFill>
                <a:schemeClr val="dk1"/>
              </a:solidFill>
              <a:effectLst/>
              <a:latin typeface="+mn-lt"/>
              <a:ea typeface="+mn-ea"/>
              <a:cs typeface="+mn-cs"/>
            </a:rPr>
            <a:t>前年度</a:t>
          </a:r>
          <a:r>
            <a:rPr kumimoji="1" lang="ja-JP" altLang="ja-JP" sz="1100" b="0" i="0" baseline="0">
              <a:solidFill>
                <a:schemeClr val="dk1"/>
              </a:solidFill>
              <a:effectLst/>
              <a:latin typeface="+mn-lt"/>
              <a:ea typeface="+mn-ea"/>
              <a:cs typeface="+mn-cs"/>
            </a:rPr>
            <a:t>より低</a:t>
          </a:r>
          <a:r>
            <a:rPr kumimoji="1" lang="ja-JP" altLang="en-US" sz="1100" b="0" i="0" baseline="0">
              <a:solidFill>
                <a:schemeClr val="dk1"/>
              </a:solidFill>
              <a:effectLst/>
              <a:latin typeface="+mn-lt"/>
              <a:ea typeface="+mn-ea"/>
              <a:cs typeface="+mn-cs"/>
            </a:rPr>
            <a:t>く</a:t>
          </a:r>
          <a:r>
            <a:rPr kumimoji="1" lang="ja-JP" altLang="ja-JP" sz="1100" b="0" i="0" baseline="0">
              <a:solidFill>
                <a:schemeClr val="dk1"/>
              </a:solidFill>
              <a:effectLst/>
              <a:latin typeface="+mn-lt"/>
              <a:ea typeface="+mn-ea"/>
              <a:cs typeface="+mn-cs"/>
            </a:rPr>
            <a:t>なっている。理由としては、</a:t>
          </a:r>
          <a:r>
            <a:rPr kumimoji="1" lang="ja-JP" altLang="en-US" sz="1100" b="0" i="0" baseline="0">
              <a:solidFill>
                <a:schemeClr val="dk1"/>
              </a:solidFill>
              <a:effectLst/>
              <a:latin typeface="+mn-lt"/>
              <a:ea typeface="+mn-ea"/>
              <a:cs typeface="+mn-cs"/>
            </a:rPr>
            <a:t>特別定額給付金事業の終了によるものである。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年度については，</a:t>
          </a:r>
          <a:r>
            <a:rPr lang="ja-JP" altLang="en-US" sz="1100" b="0" i="0" baseline="0">
              <a:solidFill>
                <a:schemeClr val="dk1"/>
              </a:solidFill>
              <a:effectLst/>
              <a:latin typeface="+mn-lt"/>
              <a:ea typeface="+mn-ea"/>
              <a:cs typeface="+mn-cs"/>
            </a:rPr>
            <a:t>普通交付税の追加交付や新型コロナウイルス感染症による事業減により、前年度と比較し、実質収支額が約</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260</a:t>
          </a:r>
          <a:r>
            <a:rPr lang="ja-JP" altLang="en-US" sz="1100" b="0" i="0" baseline="0">
              <a:solidFill>
                <a:schemeClr val="dk1"/>
              </a:solidFill>
              <a:effectLst/>
              <a:latin typeface="+mn-lt"/>
              <a:ea typeface="+mn-ea"/>
              <a:cs typeface="+mn-cs"/>
            </a:rPr>
            <a:t>百万円増加した。標準財政規模に占める割合では</a:t>
          </a:r>
          <a:r>
            <a:rPr lang="en-US" altLang="ja-JP" sz="1100" b="0" i="0" baseline="0">
              <a:solidFill>
                <a:schemeClr val="dk1"/>
              </a:solidFill>
              <a:effectLst/>
              <a:latin typeface="+mn-lt"/>
              <a:ea typeface="+mn-ea"/>
              <a:cs typeface="+mn-cs"/>
            </a:rPr>
            <a:t>4.6</a:t>
          </a:r>
          <a:r>
            <a:rPr lang="ja-JP" altLang="en-US" sz="1100" b="0" i="0" baseline="0">
              <a:solidFill>
                <a:schemeClr val="dk1"/>
              </a:solidFill>
              <a:effectLst/>
              <a:latin typeface="+mn-lt"/>
              <a:ea typeface="+mn-ea"/>
              <a:cs typeface="+mn-cs"/>
            </a:rPr>
            <a:t>％増加した。財政調整基金残高については、交付税追加交付により標準財政規模の増のため、前年度より減少した。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ここ</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年間で全ての会計で黒字となっているため、赤字に陥る会計は生じていない。しかし、</a:t>
          </a:r>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3</a:t>
          </a:r>
          <a:r>
            <a:rPr kumimoji="1" lang="ja-JP" altLang="en-US" sz="1100" b="0" i="0" baseline="0">
              <a:solidFill>
                <a:schemeClr val="dk1"/>
              </a:solidFill>
              <a:effectLst/>
              <a:latin typeface="+mn-lt"/>
              <a:ea typeface="+mn-ea"/>
              <a:cs typeface="+mn-cs"/>
            </a:rPr>
            <a:t>年度の国民健康保険特別会計は、財政状況が悪化している。これは、国保被保険者数の減少や特別交付金の減額によるものである。</a:t>
          </a:r>
          <a:r>
            <a:rPr kumimoji="1" lang="ja-JP" altLang="ja-JP" sz="1100" b="0" i="0" baseline="0">
              <a:solidFill>
                <a:schemeClr val="dk1"/>
              </a:solidFill>
              <a:effectLst/>
              <a:latin typeface="+mn-lt"/>
              <a:ea typeface="+mn-ea"/>
              <a:cs typeface="+mn-cs"/>
            </a:rPr>
            <a:t>国民健康保険税の値上げ幅の検討をするなど、保険料の適正化を図り、財政健全化に取り組む必要がある。他の会計に関しても計画的な事業運営を図り、健全な財政運営に努めていく。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69" customWidth="1"/>
    <col min="12" max="12" width="2.25" style="169" customWidth="1"/>
    <col min="13" max="17" width="2.375" style="169" customWidth="1"/>
    <col min="18" max="119" width="2.125" style="169" customWidth="1"/>
    <col min="120" max="16384" width="0" style="169" hidden="1"/>
  </cols>
  <sheetData>
    <row r="1" spans="1:119" ht="33" customHeight="1" x14ac:dyDescent="0.15">
      <c r="B1" s="389" t="s">
        <v>80</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70"/>
      <c r="DK1" s="170"/>
      <c r="DL1" s="170"/>
      <c r="DM1" s="170"/>
      <c r="DN1" s="170"/>
      <c r="DO1" s="170"/>
    </row>
    <row r="2" spans="1:119" ht="24.75" thickBot="1" x14ac:dyDescent="0.2">
      <c r="B2" s="171" t="s">
        <v>81</v>
      </c>
      <c r="C2" s="171"/>
      <c r="D2" s="172"/>
    </row>
    <row r="3" spans="1:119" ht="18.75" customHeight="1" thickBot="1" x14ac:dyDescent="0.2">
      <c r="A3" s="170"/>
      <c r="B3" s="390" t="s">
        <v>82</v>
      </c>
      <c r="C3" s="391"/>
      <c r="D3" s="391"/>
      <c r="E3" s="392"/>
      <c r="F3" s="392"/>
      <c r="G3" s="392"/>
      <c r="H3" s="392"/>
      <c r="I3" s="392"/>
      <c r="J3" s="392"/>
      <c r="K3" s="392"/>
      <c r="L3" s="392" t="s">
        <v>83</v>
      </c>
      <c r="M3" s="392"/>
      <c r="N3" s="392"/>
      <c r="O3" s="392"/>
      <c r="P3" s="392"/>
      <c r="Q3" s="392"/>
      <c r="R3" s="399"/>
      <c r="S3" s="399"/>
      <c r="T3" s="399"/>
      <c r="U3" s="399"/>
      <c r="V3" s="400"/>
      <c r="W3" s="374" t="s">
        <v>84</v>
      </c>
      <c r="X3" s="375"/>
      <c r="Y3" s="375"/>
      <c r="Z3" s="375"/>
      <c r="AA3" s="375"/>
      <c r="AB3" s="391"/>
      <c r="AC3" s="399" t="s">
        <v>85</v>
      </c>
      <c r="AD3" s="375"/>
      <c r="AE3" s="375"/>
      <c r="AF3" s="375"/>
      <c r="AG3" s="375"/>
      <c r="AH3" s="375"/>
      <c r="AI3" s="375"/>
      <c r="AJ3" s="375"/>
      <c r="AK3" s="375"/>
      <c r="AL3" s="376"/>
      <c r="AM3" s="374" t="s">
        <v>86</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87</v>
      </c>
      <c r="BO3" s="375"/>
      <c r="BP3" s="375"/>
      <c r="BQ3" s="375"/>
      <c r="BR3" s="375"/>
      <c r="BS3" s="375"/>
      <c r="BT3" s="375"/>
      <c r="BU3" s="376"/>
      <c r="BV3" s="374" t="s">
        <v>88</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89</v>
      </c>
      <c r="CU3" s="375"/>
      <c r="CV3" s="375"/>
      <c r="CW3" s="375"/>
      <c r="CX3" s="375"/>
      <c r="CY3" s="375"/>
      <c r="CZ3" s="375"/>
      <c r="DA3" s="376"/>
      <c r="DB3" s="374" t="s">
        <v>90</v>
      </c>
      <c r="DC3" s="375"/>
      <c r="DD3" s="375"/>
      <c r="DE3" s="375"/>
      <c r="DF3" s="375"/>
      <c r="DG3" s="375"/>
      <c r="DH3" s="375"/>
      <c r="DI3" s="376"/>
    </row>
    <row r="4" spans="1:119" ht="18.75" customHeight="1" x14ac:dyDescent="0.15">
      <c r="A4" s="17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91</v>
      </c>
      <c r="AZ4" s="378"/>
      <c r="BA4" s="378"/>
      <c r="BB4" s="378"/>
      <c r="BC4" s="378"/>
      <c r="BD4" s="378"/>
      <c r="BE4" s="378"/>
      <c r="BF4" s="378"/>
      <c r="BG4" s="378"/>
      <c r="BH4" s="378"/>
      <c r="BI4" s="378"/>
      <c r="BJ4" s="378"/>
      <c r="BK4" s="378"/>
      <c r="BL4" s="378"/>
      <c r="BM4" s="379"/>
      <c r="BN4" s="380">
        <v>7739642</v>
      </c>
      <c r="BO4" s="381"/>
      <c r="BP4" s="381"/>
      <c r="BQ4" s="381"/>
      <c r="BR4" s="381"/>
      <c r="BS4" s="381"/>
      <c r="BT4" s="381"/>
      <c r="BU4" s="382"/>
      <c r="BV4" s="380">
        <v>8511104</v>
      </c>
      <c r="BW4" s="381"/>
      <c r="BX4" s="381"/>
      <c r="BY4" s="381"/>
      <c r="BZ4" s="381"/>
      <c r="CA4" s="381"/>
      <c r="CB4" s="381"/>
      <c r="CC4" s="382"/>
      <c r="CD4" s="383" t="s">
        <v>92</v>
      </c>
      <c r="CE4" s="384"/>
      <c r="CF4" s="384"/>
      <c r="CG4" s="384"/>
      <c r="CH4" s="384"/>
      <c r="CI4" s="384"/>
      <c r="CJ4" s="384"/>
      <c r="CK4" s="384"/>
      <c r="CL4" s="384"/>
      <c r="CM4" s="384"/>
      <c r="CN4" s="384"/>
      <c r="CO4" s="384"/>
      <c r="CP4" s="384"/>
      <c r="CQ4" s="384"/>
      <c r="CR4" s="384"/>
      <c r="CS4" s="385"/>
      <c r="CT4" s="386">
        <v>14.1</v>
      </c>
      <c r="CU4" s="387"/>
      <c r="CV4" s="387"/>
      <c r="CW4" s="387"/>
      <c r="CX4" s="387"/>
      <c r="CY4" s="387"/>
      <c r="CZ4" s="387"/>
      <c r="DA4" s="388"/>
      <c r="DB4" s="386">
        <v>9.5</v>
      </c>
      <c r="DC4" s="387"/>
      <c r="DD4" s="387"/>
      <c r="DE4" s="387"/>
      <c r="DF4" s="387"/>
      <c r="DG4" s="387"/>
      <c r="DH4" s="387"/>
      <c r="DI4" s="388"/>
    </row>
    <row r="5" spans="1:119" ht="18.75" customHeight="1" x14ac:dyDescent="0.15">
      <c r="A5" s="17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93</v>
      </c>
      <c r="AN5" s="447"/>
      <c r="AO5" s="447"/>
      <c r="AP5" s="447"/>
      <c r="AQ5" s="447"/>
      <c r="AR5" s="447"/>
      <c r="AS5" s="447"/>
      <c r="AT5" s="448"/>
      <c r="AU5" s="449" t="s">
        <v>94</v>
      </c>
      <c r="AV5" s="450"/>
      <c r="AW5" s="450"/>
      <c r="AX5" s="450"/>
      <c r="AY5" s="451" t="s">
        <v>95</v>
      </c>
      <c r="AZ5" s="452"/>
      <c r="BA5" s="452"/>
      <c r="BB5" s="452"/>
      <c r="BC5" s="452"/>
      <c r="BD5" s="452"/>
      <c r="BE5" s="452"/>
      <c r="BF5" s="452"/>
      <c r="BG5" s="452"/>
      <c r="BH5" s="452"/>
      <c r="BI5" s="452"/>
      <c r="BJ5" s="452"/>
      <c r="BK5" s="452"/>
      <c r="BL5" s="452"/>
      <c r="BM5" s="453"/>
      <c r="BN5" s="417">
        <v>7098057</v>
      </c>
      <c r="BO5" s="418"/>
      <c r="BP5" s="418"/>
      <c r="BQ5" s="418"/>
      <c r="BR5" s="418"/>
      <c r="BS5" s="418"/>
      <c r="BT5" s="418"/>
      <c r="BU5" s="419"/>
      <c r="BV5" s="417">
        <v>8085300</v>
      </c>
      <c r="BW5" s="418"/>
      <c r="BX5" s="418"/>
      <c r="BY5" s="418"/>
      <c r="BZ5" s="418"/>
      <c r="CA5" s="418"/>
      <c r="CB5" s="418"/>
      <c r="CC5" s="419"/>
      <c r="CD5" s="420" t="s">
        <v>96</v>
      </c>
      <c r="CE5" s="421"/>
      <c r="CF5" s="421"/>
      <c r="CG5" s="421"/>
      <c r="CH5" s="421"/>
      <c r="CI5" s="421"/>
      <c r="CJ5" s="421"/>
      <c r="CK5" s="421"/>
      <c r="CL5" s="421"/>
      <c r="CM5" s="421"/>
      <c r="CN5" s="421"/>
      <c r="CO5" s="421"/>
      <c r="CP5" s="421"/>
      <c r="CQ5" s="421"/>
      <c r="CR5" s="421"/>
      <c r="CS5" s="422"/>
      <c r="CT5" s="414">
        <v>86.8</v>
      </c>
      <c r="CU5" s="415"/>
      <c r="CV5" s="415"/>
      <c r="CW5" s="415"/>
      <c r="CX5" s="415"/>
      <c r="CY5" s="415"/>
      <c r="CZ5" s="415"/>
      <c r="DA5" s="416"/>
      <c r="DB5" s="414">
        <v>89.8</v>
      </c>
      <c r="DC5" s="415"/>
      <c r="DD5" s="415"/>
      <c r="DE5" s="415"/>
      <c r="DF5" s="415"/>
      <c r="DG5" s="415"/>
      <c r="DH5" s="415"/>
      <c r="DI5" s="416"/>
    </row>
    <row r="6" spans="1:119" ht="18.75" customHeight="1" x14ac:dyDescent="0.15">
      <c r="A6" s="170"/>
      <c r="B6" s="423" t="s">
        <v>97</v>
      </c>
      <c r="C6" s="424"/>
      <c r="D6" s="424"/>
      <c r="E6" s="425"/>
      <c r="F6" s="425"/>
      <c r="G6" s="425"/>
      <c r="H6" s="425"/>
      <c r="I6" s="425"/>
      <c r="J6" s="425"/>
      <c r="K6" s="425"/>
      <c r="L6" s="425" t="s">
        <v>98</v>
      </c>
      <c r="M6" s="425"/>
      <c r="N6" s="425"/>
      <c r="O6" s="425"/>
      <c r="P6" s="425"/>
      <c r="Q6" s="425"/>
      <c r="R6" s="429"/>
      <c r="S6" s="429"/>
      <c r="T6" s="429"/>
      <c r="U6" s="429"/>
      <c r="V6" s="430"/>
      <c r="W6" s="433" t="s">
        <v>99</v>
      </c>
      <c r="X6" s="434"/>
      <c r="Y6" s="434"/>
      <c r="Z6" s="434"/>
      <c r="AA6" s="434"/>
      <c r="AB6" s="424"/>
      <c r="AC6" s="437" t="s">
        <v>100</v>
      </c>
      <c r="AD6" s="438"/>
      <c r="AE6" s="438"/>
      <c r="AF6" s="438"/>
      <c r="AG6" s="438"/>
      <c r="AH6" s="438"/>
      <c r="AI6" s="438"/>
      <c r="AJ6" s="438"/>
      <c r="AK6" s="438"/>
      <c r="AL6" s="439"/>
      <c r="AM6" s="446" t="s">
        <v>101</v>
      </c>
      <c r="AN6" s="447"/>
      <c r="AO6" s="447"/>
      <c r="AP6" s="447"/>
      <c r="AQ6" s="447"/>
      <c r="AR6" s="447"/>
      <c r="AS6" s="447"/>
      <c r="AT6" s="448"/>
      <c r="AU6" s="449" t="s">
        <v>102</v>
      </c>
      <c r="AV6" s="450"/>
      <c r="AW6" s="450"/>
      <c r="AX6" s="450"/>
      <c r="AY6" s="451" t="s">
        <v>103</v>
      </c>
      <c r="AZ6" s="452"/>
      <c r="BA6" s="452"/>
      <c r="BB6" s="452"/>
      <c r="BC6" s="452"/>
      <c r="BD6" s="452"/>
      <c r="BE6" s="452"/>
      <c r="BF6" s="452"/>
      <c r="BG6" s="452"/>
      <c r="BH6" s="452"/>
      <c r="BI6" s="452"/>
      <c r="BJ6" s="452"/>
      <c r="BK6" s="452"/>
      <c r="BL6" s="452"/>
      <c r="BM6" s="453"/>
      <c r="BN6" s="417">
        <v>641585</v>
      </c>
      <c r="BO6" s="418"/>
      <c r="BP6" s="418"/>
      <c r="BQ6" s="418"/>
      <c r="BR6" s="418"/>
      <c r="BS6" s="418"/>
      <c r="BT6" s="418"/>
      <c r="BU6" s="419"/>
      <c r="BV6" s="417">
        <v>425804</v>
      </c>
      <c r="BW6" s="418"/>
      <c r="BX6" s="418"/>
      <c r="BY6" s="418"/>
      <c r="BZ6" s="418"/>
      <c r="CA6" s="418"/>
      <c r="CB6" s="418"/>
      <c r="CC6" s="419"/>
      <c r="CD6" s="420" t="s">
        <v>104</v>
      </c>
      <c r="CE6" s="421"/>
      <c r="CF6" s="421"/>
      <c r="CG6" s="421"/>
      <c r="CH6" s="421"/>
      <c r="CI6" s="421"/>
      <c r="CJ6" s="421"/>
      <c r="CK6" s="421"/>
      <c r="CL6" s="421"/>
      <c r="CM6" s="421"/>
      <c r="CN6" s="421"/>
      <c r="CO6" s="421"/>
      <c r="CP6" s="421"/>
      <c r="CQ6" s="421"/>
      <c r="CR6" s="421"/>
      <c r="CS6" s="422"/>
      <c r="CT6" s="454">
        <v>90.2</v>
      </c>
      <c r="CU6" s="455"/>
      <c r="CV6" s="455"/>
      <c r="CW6" s="455"/>
      <c r="CX6" s="455"/>
      <c r="CY6" s="455"/>
      <c r="CZ6" s="455"/>
      <c r="DA6" s="456"/>
      <c r="DB6" s="454">
        <v>92.6</v>
      </c>
      <c r="DC6" s="455"/>
      <c r="DD6" s="455"/>
      <c r="DE6" s="455"/>
      <c r="DF6" s="455"/>
      <c r="DG6" s="455"/>
      <c r="DH6" s="455"/>
      <c r="DI6" s="456"/>
    </row>
    <row r="7" spans="1:119" ht="18.75" customHeight="1" x14ac:dyDescent="0.15">
      <c r="A7" s="17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105</v>
      </c>
      <c r="AN7" s="447"/>
      <c r="AO7" s="447"/>
      <c r="AP7" s="447"/>
      <c r="AQ7" s="447"/>
      <c r="AR7" s="447"/>
      <c r="AS7" s="447"/>
      <c r="AT7" s="448"/>
      <c r="AU7" s="449" t="s">
        <v>106</v>
      </c>
      <c r="AV7" s="450"/>
      <c r="AW7" s="450"/>
      <c r="AX7" s="450"/>
      <c r="AY7" s="451" t="s">
        <v>107</v>
      </c>
      <c r="AZ7" s="452"/>
      <c r="BA7" s="452"/>
      <c r="BB7" s="452"/>
      <c r="BC7" s="452"/>
      <c r="BD7" s="452"/>
      <c r="BE7" s="452"/>
      <c r="BF7" s="452"/>
      <c r="BG7" s="452"/>
      <c r="BH7" s="452"/>
      <c r="BI7" s="452"/>
      <c r="BJ7" s="452"/>
      <c r="BK7" s="452"/>
      <c r="BL7" s="452"/>
      <c r="BM7" s="453"/>
      <c r="BN7" s="417">
        <v>19776</v>
      </c>
      <c r="BO7" s="418"/>
      <c r="BP7" s="418"/>
      <c r="BQ7" s="418"/>
      <c r="BR7" s="418"/>
      <c r="BS7" s="418"/>
      <c r="BT7" s="418"/>
      <c r="BU7" s="419"/>
      <c r="BV7" s="417">
        <v>30127</v>
      </c>
      <c r="BW7" s="418"/>
      <c r="BX7" s="418"/>
      <c r="BY7" s="418"/>
      <c r="BZ7" s="418"/>
      <c r="CA7" s="418"/>
      <c r="CB7" s="418"/>
      <c r="CC7" s="419"/>
      <c r="CD7" s="420" t="s">
        <v>108</v>
      </c>
      <c r="CE7" s="421"/>
      <c r="CF7" s="421"/>
      <c r="CG7" s="421"/>
      <c r="CH7" s="421"/>
      <c r="CI7" s="421"/>
      <c r="CJ7" s="421"/>
      <c r="CK7" s="421"/>
      <c r="CL7" s="421"/>
      <c r="CM7" s="421"/>
      <c r="CN7" s="421"/>
      <c r="CO7" s="421"/>
      <c r="CP7" s="421"/>
      <c r="CQ7" s="421"/>
      <c r="CR7" s="421"/>
      <c r="CS7" s="422"/>
      <c r="CT7" s="417">
        <v>4421050</v>
      </c>
      <c r="CU7" s="418"/>
      <c r="CV7" s="418"/>
      <c r="CW7" s="418"/>
      <c r="CX7" s="418"/>
      <c r="CY7" s="418"/>
      <c r="CZ7" s="418"/>
      <c r="DA7" s="419"/>
      <c r="DB7" s="417">
        <v>4181720</v>
      </c>
      <c r="DC7" s="418"/>
      <c r="DD7" s="418"/>
      <c r="DE7" s="418"/>
      <c r="DF7" s="418"/>
      <c r="DG7" s="418"/>
      <c r="DH7" s="418"/>
      <c r="DI7" s="419"/>
    </row>
    <row r="8" spans="1:119" ht="18.75" customHeight="1" thickBot="1" x14ac:dyDescent="0.2">
      <c r="A8" s="17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109</v>
      </c>
      <c r="AN8" s="447"/>
      <c r="AO8" s="447"/>
      <c r="AP8" s="447"/>
      <c r="AQ8" s="447"/>
      <c r="AR8" s="447"/>
      <c r="AS8" s="447"/>
      <c r="AT8" s="448"/>
      <c r="AU8" s="449" t="s">
        <v>110</v>
      </c>
      <c r="AV8" s="450"/>
      <c r="AW8" s="450"/>
      <c r="AX8" s="450"/>
      <c r="AY8" s="451" t="s">
        <v>111</v>
      </c>
      <c r="AZ8" s="452"/>
      <c r="BA8" s="452"/>
      <c r="BB8" s="452"/>
      <c r="BC8" s="452"/>
      <c r="BD8" s="452"/>
      <c r="BE8" s="452"/>
      <c r="BF8" s="452"/>
      <c r="BG8" s="452"/>
      <c r="BH8" s="452"/>
      <c r="BI8" s="452"/>
      <c r="BJ8" s="452"/>
      <c r="BK8" s="452"/>
      <c r="BL8" s="452"/>
      <c r="BM8" s="453"/>
      <c r="BN8" s="417">
        <v>621809</v>
      </c>
      <c r="BO8" s="418"/>
      <c r="BP8" s="418"/>
      <c r="BQ8" s="418"/>
      <c r="BR8" s="418"/>
      <c r="BS8" s="418"/>
      <c r="BT8" s="418"/>
      <c r="BU8" s="419"/>
      <c r="BV8" s="417">
        <v>395677</v>
      </c>
      <c r="BW8" s="418"/>
      <c r="BX8" s="418"/>
      <c r="BY8" s="418"/>
      <c r="BZ8" s="418"/>
      <c r="CA8" s="418"/>
      <c r="CB8" s="418"/>
      <c r="CC8" s="419"/>
      <c r="CD8" s="420" t="s">
        <v>112</v>
      </c>
      <c r="CE8" s="421"/>
      <c r="CF8" s="421"/>
      <c r="CG8" s="421"/>
      <c r="CH8" s="421"/>
      <c r="CI8" s="421"/>
      <c r="CJ8" s="421"/>
      <c r="CK8" s="421"/>
      <c r="CL8" s="421"/>
      <c r="CM8" s="421"/>
      <c r="CN8" s="421"/>
      <c r="CO8" s="421"/>
      <c r="CP8" s="421"/>
      <c r="CQ8" s="421"/>
      <c r="CR8" s="421"/>
      <c r="CS8" s="422"/>
      <c r="CT8" s="457">
        <v>0.28000000000000003</v>
      </c>
      <c r="CU8" s="458"/>
      <c r="CV8" s="458"/>
      <c r="CW8" s="458"/>
      <c r="CX8" s="458"/>
      <c r="CY8" s="458"/>
      <c r="CZ8" s="458"/>
      <c r="DA8" s="459"/>
      <c r="DB8" s="457">
        <v>0.28999999999999998</v>
      </c>
      <c r="DC8" s="458"/>
      <c r="DD8" s="458"/>
      <c r="DE8" s="458"/>
      <c r="DF8" s="458"/>
      <c r="DG8" s="458"/>
      <c r="DH8" s="458"/>
      <c r="DI8" s="459"/>
    </row>
    <row r="9" spans="1:119" ht="18.75" customHeight="1" thickBot="1" x14ac:dyDescent="0.2">
      <c r="A9" s="170"/>
      <c r="B9" s="411" t="s">
        <v>113</v>
      </c>
      <c r="C9" s="412"/>
      <c r="D9" s="412"/>
      <c r="E9" s="412"/>
      <c r="F9" s="412"/>
      <c r="G9" s="412"/>
      <c r="H9" s="412"/>
      <c r="I9" s="412"/>
      <c r="J9" s="412"/>
      <c r="K9" s="460"/>
      <c r="L9" s="461" t="s">
        <v>114</v>
      </c>
      <c r="M9" s="462"/>
      <c r="N9" s="462"/>
      <c r="O9" s="462"/>
      <c r="P9" s="462"/>
      <c r="Q9" s="463"/>
      <c r="R9" s="464">
        <v>10321</v>
      </c>
      <c r="S9" s="465"/>
      <c r="T9" s="465"/>
      <c r="U9" s="465"/>
      <c r="V9" s="466"/>
      <c r="W9" s="374" t="s">
        <v>115</v>
      </c>
      <c r="X9" s="375"/>
      <c r="Y9" s="375"/>
      <c r="Z9" s="375"/>
      <c r="AA9" s="375"/>
      <c r="AB9" s="375"/>
      <c r="AC9" s="375"/>
      <c r="AD9" s="375"/>
      <c r="AE9" s="375"/>
      <c r="AF9" s="375"/>
      <c r="AG9" s="375"/>
      <c r="AH9" s="375"/>
      <c r="AI9" s="375"/>
      <c r="AJ9" s="375"/>
      <c r="AK9" s="375"/>
      <c r="AL9" s="376"/>
      <c r="AM9" s="446" t="s">
        <v>116</v>
      </c>
      <c r="AN9" s="447"/>
      <c r="AO9" s="447"/>
      <c r="AP9" s="447"/>
      <c r="AQ9" s="447"/>
      <c r="AR9" s="447"/>
      <c r="AS9" s="447"/>
      <c r="AT9" s="448"/>
      <c r="AU9" s="449" t="s">
        <v>117</v>
      </c>
      <c r="AV9" s="450"/>
      <c r="AW9" s="450"/>
      <c r="AX9" s="450"/>
      <c r="AY9" s="451" t="s">
        <v>118</v>
      </c>
      <c r="AZ9" s="452"/>
      <c r="BA9" s="452"/>
      <c r="BB9" s="452"/>
      <c r="BC9" s="452"/>
      <c r="BD9" s="452"/>
      <c r="BE9" s="452"/>
      <c r="BF9" s="452"/>
      <c r="BG9" s="452"/>
      <c r="BH9" s="452"/>
      <c r="BI9" s="452"/>
      <c r="BJ9" s="452"/>
      <c r="BK9" s="452"/>
      <c r="BL9" s="452"/>
      <c r="BM9" s="453"/>
      <c r="BN9" s="417">
        <v>226132</v>
      </c>
      <c r="BO9" s="418"/>
      <c r="BP9" s="418"/>
      <c r="BQ9" s="418"/>
      <c r="BR9" s="418"/>
      <c r="BS9" s="418"/>
      <c r="BT9" s="418"/>
      <c r="BU9" s="419"/>
      <c r="BV9" s="417">
        <v>-90497</v>
      </c>
      <c r="BW9" s="418"/>
      <c r="BX9" s="418"/>
      <c r="BY9" s="418"/>
      <c r="BZ9" s="418"/>
      <c r="CA9" s="418"/>
      <c r="CB9" s="418"/>
      <c r="CC9" s="419"/>
      <c r="CD9" s="420" t="s">
        <v>119</v>
      </c>
      <c r="CE9" s="421"/>
      <c r="CF9" s="421"/>
      <c r="CG9" s="421"/>
      <c r="CH9" s="421"/>
      <c r="CI9" s="421"/>
      <c r="CJ9" s="421"/>
      <c r="CK9" s="421"/>
      <c r="CL9" s="421"/>
      <c r="CM9" s="421"/>
      <c r="CN9" s="421"/>
      <c r="CO9" s="421"/>
      <c r="CP9" s="421"/>
      <c r="CQ9" s="421"/>
      <c r="CR9" s="421"/>
      <c r="CS9" s="422"/>
      <c r="CT9" s="414">
        <v>18.2</v>
      </c>
      <c r="CU9" s="415"/>
      <c r="CV9" s="415"/>
      <c r="CW9" s="415"/>
      <c r="CX9" s="415"/>
      <c r="CY9" s="415"/>
      <c r="CZ9" s="415"/>
      <c r="DA9" s="416"/>
      <c r="DB9" s="414">
        <v>17.100000000000001</v>
      </c>
      <c r="DC9" s="415"/>
      <c r="DD9" s="415"/>
      <c r="DE9" s="415"/>
      <c r="DF9" s="415"/>
      <c r="DG9" s="415"/>
      <c r="DH9" s="415"/>
      <c r="DI9" s="416"/>
    </row>
    <row r="10" spans="1:119" ht="18.75" customHeight="1" thickBot="1" x14ac:dyDescent="0.2">
      <c r="A10" s="170"/>
      <c r="B10" s="411"/>
      <c r="C10" s="412"/>
      <c r="D10" s="412"/>
      <c r="E10" s="412"/>
      <c r="F10" s="412"/>
      <c r="G10" s="412"/>
      <c r="H10" s="412"/>
      <c r="I10" s="412"/>
      <c r="J10" s="412"/>
      <c r="K10" s="460"/>
      <c r="L10" s="467" t="s">
        <v>120</v>
      </c>
      <c r="M10" s="447"/>
      <c r="N10" s="447"/>
      <c r="O10" s="447"/>
      <c r="P10" s="447"/>
      <c r="Q10" s="448"/>
      <c r="R10" s="468">
        <v>11207</v>
      </c>
      <c r="S10" s="469"/>
      <c r="T10" s="469"/>
      <c r="U10" s="469"/>
      <c r="V10" s="470"/>
      <c r="W10" s="405"/>
      <c r="X10" s="406"/>
      <c r="Y10" s="406"/>
      <c r="Z10" s="406"/>
      <c r="AA10" s="406"/>
      <c r="AB10" s="406"/>
      <c r="AC10" s="406"/>
      <c r="AD10" s="406"/>
      <c r="AE10" s="406"/>
      <c r="AF10" s="406"/>
      <c r="AG10" s="406"/>
      <c r="AH10" s="406"/>
      <c r="AI10" s="406"/>
      <c r="AJ10" s="406"/>
      <c r="AK10" s="406"/>
      <c r="AL10" s="409"/>
      <c r="AM10" s="446" t="s">
        <v>121</v>
      </c>
      <c r="AN10" s="447"/>
      <c r="AO10" s="447"/>
      <c r="AP10" s="447"/>
      <c r="AQ10" s="447"/>
      <c r="AR10" s="447"/>
      <c r="AS10" s="447"/>
      <c r="AT10" s="448"/>
      <c r="AU10" s="449" t="s">
        <v>117</v>
      </c>
      <c r="AV10" s="450"/>
      <c r="AW10" s="450"/>
      <c r="AX10" s="450"/>
      <c r="AY10" s="451" t="s">
        <v>122</v>
      </c>
      <c r="AZ10" s="452"/>
      <c r="BA10" s="452"/>
      <c r="BB10" s="452"/>
      <c r="BC10" s="452"/>
      <c r="BD10" s="452"/>
      <c r="BE10" s="452"/>
      <c r="BF10" s="452"/>
      <c r="BG10" s="452"/>
      <c r="BH10" s="452"/>
      <c r="BI10" s="452"/>
      <c r="BJ10" s="452"/>
      <c r="BK10" s="452"/>
      <c r="BL10" s="452"/>
      <c r="BM10" s="453"/>
      <c r="BN10" s="417">
        <v>329</v>
      </c>
      <c r="BO10" s="418"/>
      <c r="BP10" s="418"/>
      <c r="BQ10" s="418"/>
      <c r="BR10" s="418"/>
      <c r="BS10" s="418"/>
      <c r="BT10" s="418"/>
      <c r="BU10" s="419"/>
      <c r="BV10" s="417">
        <v>171</v>
      </c>
      <c r="BW10" s="418"/>
      <c r="BX10" s="418"/>
      <c r="BY10" s="418"/>
      <c r="BZ10" s="418"/>
      <c r="CA10" s="418"/>
      <c r="CB10" s="418"/>
      <c r="CC10" s="419"/>
      <c r="CD10" s="173" t="s">
        <v>123</v>
      </c>
      <c r="CE10" s="174"/>
      <c r="CF10" s="174"/>
      <c r="CG10" s="174"/>
      <c r="CH10" s="174"/>
      <c r="CI10" s="174"/>
      <c r="CJ10" s="174"/>
      <c r="CK10" s="174"/>
      <c r="CL10" s="174"/>
      <c r="CM10" s="174"/>
      <c r="CN10" s="174"/>
      <c r="CO10" s="174"/>
      <c r="CP10" s="174"/>
      <c r="CQ10" s="174"/>
      <c r="CR10" s="174"/>
      <c r="CS10" s="175"/>
      <c r="CT10" s="176"/>
      <c r="CU10" s="177"/>
      <c r="CV10" s="177"/>
      <c r="CW10" s="177"/>
      <c r="CX10" s="177"/>
      <c r="CY10" s="177"/>
      <c r="CZ10" s="177"/>
      <c r="DA10" s="178"/>
      <c r="DB10" s="176"/>
      <c r="DC10" s="177"/>
      <c r="DD10" s="177"/>
      <c r="DE10" s="177"/>
      <c r="DF10" s="177"/>
      <c r="DG10" s="177"/>
      <c r="DH10" s="177"/>
      <c r="DI10" s="178"/>
    </row>
    <row r="11" spans="1:119" ht="18.75" customHeight="1" thickBot="1" x14ac:dyDescent="0.2">
      <c r="A11" s="170"/>
      <c r="B11" s="411"/>
      <c r="C11" s="412"/>
      <c r="D11" s="412"/>
      <c r="E11" s="412"/>
      <c r="F11" s="412"/>
      <c r="G11" s="412"/>
      <c r="H11" s="412"/>
      <c r="I11" s="412"/>
      <c r="J11" s="412"/>
      <c r="K11" s="460"/>
      <c r="L11" s="471" t="s">
        <v>124</v>
      </c>
      <c r="M11" s="472"/>
      <c r="N11" s="472"/>
      <c r="O11" s="472"/>
      <c r="P11" s="472"/>
      <c r="Q11" s="473"/>
      <c r="R11" s="474" t="s">
        <v>125</v>
      </c>
      <c r="S11" s="475"/>
      <c r="T11" s="475"/>
      <c r="U11" s="475"/>
      <c r="V11" s="476"/>
      <c r="W11" s="405"/>
      <c r="X11" s="406"/>
      <c r="Y11" s="406"/>
      <c r="Z11" s="406"/>
      <c r="AA11" s="406"/>
      <c r="AB11" s="406"/>
      <c r="AC11" s="406"/>
      <c r="AD11" s="406"/>
      <c r="AE11" s="406"/>
      <c r="AF11" s="406"/>
      <c r="AG11" s="406"/>
      <c r="AH11" s="406"/>
      <c r="AI11" s="406"/>
      <c r="AJ11" s="406"/>
      <c r="AK11" s="406"/>
      <c r="AL11" s="409"/>
      <c r="AM11" s="446" t="s">
        <v>126</v>
      </c>
      <c r="AN11" s="447"/>
      <c r="AO11" s="447"/>
      <c r="AP11" s="447"/>
      <c r="AQ11" s="447"/>
      <c r="AR11" s="447"/>
      <c r="AS11" s="447"/>
      <c r="AT11" s="448"/>
      <c r="AU11" s="449" t="s">
        <v>127</v>
      </c>
      <c r="AV11" s="450"/>
      <c r="AW11" s="450"/>
      <c r="AX11" s="450"/>
      <c r="AY11" s="451" t="s">
        <v>128</v>
      </c>
      <c r="AZ11" s="452"/>
      <c r="BA11" s="452"/>
      <c r="BB11" s="452"/>
      <c r="BC11" s="452"/>
      <c r="BD11" s="452"/>
      <c r="BE11" s="452"/>
      <c r="BF11" s="452"/>
      <c r="BG11" s="452"/>
      <c r="BH11" s="452"/>
      <c r="BI11" s="452"/>
      <c r="BJ11" s="452"/>
      <c r="BK11" s="452"/>
      <c r="BL11" s="452"/>
      <c r="BM11" s="453"/>
      <c r="BN11" s="417">
        <v>0</v>
      </c>
      <c r="BO11" s="418"/>
      <c r="BP11" s="418"/>
      <c r="BQ11" s="418"/>
      <c r="BR11" s="418"/>
      <c r="BS11" s="418"/>
      <c r="BT11" s="418"/>
      <c r="BU11" s="419"/>
      <c r="BV11" s="417">
        <v>0</v>
      </c>
      <c r="BW11" s="418"/>
      <c r="BX11" s="418"/>
      <c r="BY11" s="418"/>
      <c r="BZ11" s="418"/>
      <c r="CA11" s="418"/>
      <c r="CB11" s="418"/>
      <c r="CC11" s="419"/>
      <c r="CD11" s="420" t="s">
        <v>129</v>
      </c>
      <c r="CE11" s="421"/>
      <c r="CF11" s="421"/>
      <c r="CG11" s="421"/>
      <c r="CH11" s="421"/>
      <c r="CI11" s="421"/>
      <c r="CJ11" s="421"/>
      <c r="CK11" s="421"/>
      <c r="CL11" s="421"/>
      <c r="CM11" s="421"/>
      <c r="CN11" s="421"/>
      <c r="CO11" s="421"/>
      <c r="CP11" s="421"/>
      <c r="CQ11" s="421"/>
      <c r="CR11" s="421"/>
      <c r="CS11" s="422"/>
      <c r="CT11" s="457" t="s">
        <v>130</v>
      </c>
      <c r="CU11" s="458"/>
      <c r="CV11" s="458"/>
      <c r="CW11" s="458"/>
      <c r="CX11" s="458"/>
      <c r="CY11" s="458"/>
      <c r="CZ11" s="458"/>
      <c r="DA11" s="459"/>
      <c r="DB11" s="457" t="s">
        <v>131</v>
      </c>
      <c r="DC11" s="458"/>
      <c r="DD11" s="458"/>
      <c r="DE11" s="458"/>
      <c r="DF11" s="458"/>
      <c r="DG11" s="458"/>
      <c r="DH11" s="458"/>
      <c r="DI11" s="459"/>
    </row>
    <row r="12" spans="1:119" ht="18.75" customHeight="1" x14ac:dyDescent="0.15">
      <c r="A12" s="170"/>
      <c r="B12" s="477" t="s">
        <v>132</v>
      </c>
      <c r="C12" s="478"/>
      <c r="D12" s="478"/>
      <c r="E12" s="478"/>
      <c r="F12" s="478"/>
      <c r="G12" s="478"/>
      <c r="H12" s="478"/>
      <c r="I12" s="478"/>
      <c r="J12" s="478"/>
      <c r="K12" s="479"/>
      <c r="L12" s="486" t="s">
        <v>133</v>
      </c>
      <c r="M12" s="487"/>
      <c r="N12" s="487"/>
      <c r="O12" s="487"/>
      <c r="P12" s="487"/>
      <c r="Q12" s="488"/>
      <c r="R12" s="489">
        <v>10585</v>
      </c>
      <c r="S12" s="490"/>
      <c r="T12" s="490"/>
      <c r="U12" s="490"/>
      <c r="V12" s="491"/>
      <c r="W12" s="492" t="s">
        <v>1</v>
      </c>
      <c r="X12" s="450"/>
      <c r="Y12" s="450"/>
      <c r="Z12" s="450"/>
      <c r="AA12" s="450"/>
      <c r="AB12" s="493"/>
      <c r="AC12" s="494" t="s">
        <v>134</v>
      </c>
      <c r="AD12" s="495"/>
      <c r="AE12" s="495"/>
      <c r="AF12" s="495"/>
      <c r="AG12" s="496"/>
      <c r="AH12" s="494" t="s">
        <v>135</v>
      </c>
      <c r="AI12" s="495"/>
      <c r="AJ12" s="495"/>
      <c r="AK12" s="495"/>
      <c r="AL12" s="497"/>
      <c r="AM12" s="446" t="s">
        <v>136</v>
      </c>
      <c r="AN12" s="447"/>
      <c r="AO12" s="447"/>
      <c r="AP12" s="447"/>
      <c r="AQ12" s="447"/>
      <c r="AR12" s="447"/>
      <c r="AS12" s="447"/>
      <c r="AT12" s="448"/>
      <c r="AU12" s="449" t="s">
        <v>117</v>
      </c>
      <c r="AV12" s="450"/>
      <c r="AW12" s="450"/>
      <c r="AX12" s="450"/>
      <c r="AY12" s="451" t="s">
        <v>137</v>
      </c>
      <c r="AZ12" s="452"/>
      <c r="BA12" s="452"/>
      <c r="BB12" s="452"/>
      <c r="BC12" s="452"/>
      <c r="BD12" s="452"/>
      <c r="BE12" s="452"/>
      <c r="BF12" s="452"/>
      <c r="BG12" s="452"/>
      <c r="BH12" s="452"/>
      <c r="BI12" s="452"/>
      <c r="BJ12" s="452"/>
      <c r="BK12" s="452"/>
      <c r="BL12" s="452"/>
      <c r="BM12" s="453"/>
      <c r="BN12" s="417">
        <v>150000</v>
      </c>
      <c r="BO12" s="418"/>
      <c r="BP12" s="418"/>
      <c r="BQ12" s="418"/>
      <c r="BR12" s="418"/>
      <c r="BS12" s="418"/>
      <c r="BT12" s="418"/>
      <c r="BU12" s="419"/>
      <c r="BV12" s="417">
        <v>150000</v>
      </c>
      <c r="BW12" s="418"/>
      <c r="BX12" s="418"/>
      <c r="BY12" s="418"/>
      <c r="BZ12" s="418"/>
      <c r="CA12" s="418"/>
      <c r="CB12" s="418"/>
      <c r="CC12" s="419"/>
      <c r="CD12" s="420" t="s">
        <v>138</v>
      </c>
      <c r="CE12" s="421"/>
      <c r="CF12" s="421"/>
      <c r="CG12" s="421"/>
      <c r="CH12" s="421"/>
      <c r="CI12" s="421"/>
      <c r="CJ12" s="421"/>
      <c r="CK12" s="421"/>
      <c r="CL12" s="421"/>
      <c r="CM12" s="421"/>
      <c r="CN12" s="421"/>
      <c r="CO12" s="421"/>
      <c r="CP12" s="421"/>
      <c r="CQ12" s="421"/>
      <c r="CR12" s="421"/>
      <c r="CS12" s="422"/>
      <c r="CT12" s="457" t="s">
        <v>130</v>
      </c>
      <c r="CU12" s="458"/>
      <c r="CV12" s="458"/>
      <c r="CW12" s="458"/>
      <c r="CX12" s="458"/>
      <c r="CY12" s="458"/>
      <c r="CZ12" s="458"/>
      <c r="DA12" s="459"/>
      <c r="DB12" s="457" t="s">
        <v>130</v>
      </c>
      <c r="DC12" s="458"/>
      <c r="DD12" s="458"/>
      <c r="DE12" s="458"/>
      <c r="DF12" s="458"/>
      <c r="DG12" s="458"/>
      <c r="DH12" s="458"/>
      <c r="DI12" s="459"/>
    </row>
    <row r="13" spans="1:119" ht="18.75" customHeight="1" x14ac:dyDescent="0.15">
      <c r="A13" s="170"/>
      <c r="B13" s="480"/>
      <c r="C13" s="481"/>
      <c r="D13" s="481"/>
      <c r="E13" s="481"/>
      <c r="F13" s="481"/>
      <c r="G13" s="481"/>
      <c r="H13" s="481"/>
      <c r="I13" s="481"/>
      <c r="J13" s="481"/>
      <c r="K13" s="482"/>
      <c r="L13" s="179"/>
      <c r="M13" s="508" t="s">
        <v>139</v>
      </c>
      <c r="N13" s="509"/>
      <c r="O13" s="509"/>
      <c r="P13" s="509"/>
      <c r="Q13" s="510"/>
      <c r="R13" s="501">
        <v>10490</v>
      </c>
      <c r="S13" s="502"/>
      <c r="T13" s="502"/>
      <c r="U13" s="502"/>
      <c r="V13" s="503"/>
      <c r="W13" s="433" t="s">
        <v>140</v>
      </c>
      <c r="X13" s="434"/>
      <c r="Y13" s="434"/>
      <c r="Z13" s="434"/>
      <c r="AA13" s="434"/>
      <c r="AB13" s="424"/>
      <c r="AC13" s="468">
        <v>287</v>
      </c>
      <c r="AD13" s="469"/>
      <c r="AE13" s="469"/>
      <c r="AF13" s="469"/>
      <c r="AG13" s="511"/>
      <c r="AH13" s="468">
        <v>360</v>
      </c>
      <c r="AI13" s="469"/>
      <c r="AJ13" s="469"/>
      <c r="AK13" s="469"/>
      <c r="AL13" s="470"/>
      <c r="AM13" s="446" t="s">
        <v>141</v>
      </c>
      <c r="AN13" s="447"/>
      <c r="AO13" s="447"/>
      <c r="AP13" s="447"/>
      <c r="AQ13" s="447"/>
      <c r="AR13" s="447"/>
      <c r="AS13" s="447"/>
      <c r="AT13" s="448"/>
      <c r="AU13" s="449" t="s">
        <v>127</v>
      </c>
      <c r="AV13" s="450"/>
      <c r="AW13" s="450"/>
      <c r="AX13" s="450"/>
      <c r="AY13" s="451" t="s">
        <v>142</v>
      </c>
      <c r="AZ13" s="452"/>
      <c r="BA13" s="452"/>
      <c r="BB13" s="452"/>
      <c r="BC13" s="452"/>
      <c r="BD13" s="452"/>
      <c r="BE13" s="452"/>
      <c r="BF13" s="452"/>
      <c r="BG13" s="452"/>
      <c r="BH13" s="452"/>
      <c r="BI13" s="452"/>
      <c r="BJ13" s="452"/>
      <c r="BK13" s="452"/>
      <c r="BL13" s="452"/>
      <c r="BM13" s="453"/>
      <c r="BN13" s="417">
        <v>76461</v>
      </c>
      <c r="BO13" s="418"/>
      <c r="BP13" s="418"/>
      <c r="BQ13" s="418"/>
      <c r="BR13" s="418"/>
      <c r="BS13" s="418"/>
      <c r="BT13" s="418"/>
      <c r="BU13" s="419"/>
      <c r="BV13" s="417">
        <v>-240326</v>
      </c>
      <c r="BW13" s="418"/>
      <c r="BX13" s="418"/>
      <c r="BY13" s="418"/>
      <c r="BZ13" s="418"/>
      <c r="CA13" s="418"/>
      <c r="CB13" s="418"/>
      <c r="CC13" s="419"/>
      <c r="CD13" s="420" t="s">
        <v>143</v>
      </c>
      <c r="CE13" s="421"/>
      <c r="CF13" s="421"/>
      <c r="CG13" s="421"/>
      <c r="CH13" s="421"/>
      <c r="CI13" s="421"/>
      <c r="CJ13" s="421"/>
      <c r="CK13" s="421"/>
      <c r="CL13" s="421"/>
      <c r="CM13" s="421"/>
      <c r="CN13" s="421"/>
      <c r="CO13" s="421"/>
      <c r="CP13" s="421"/>
      <c r="CQ13" s="421"/>
      <c r="CR13" s="421"/>
      <c r="CS13" s="422"/>
      <c r="CT13" s="414">
        <v>9.8000000000000007</v>
      </c>
      <c r="CU13" s="415"/>
      <c r="CV13" s="415"/>
      <c r="CW13" s="415"/>
      <c r="CX13" s="415"/>
      <c r="CY13" s="415"/>
      <c r="CZ13" s="415"/>
      <c r="DA13" s="416"/>
      <c r="DB13" s="414">
        <v>8.6999999999999993</v>
      </c>
      <c r="DC13" s="415"/>
      <c r="DD13" s="415"/>
      <c r="DE13" s="415"/>
      <c r="DF13" s="415"/>
      <c r="DG13" s="415"/>
      <c r="DH13" s="415"/>
      <c r="DI13" s="416"/>
    </row>
    <row r="14" spans="1:119" ht="18.75" customHeight="1" thickBot="1" x14ac:dyDescent="0.2">
      <c r="A14" s="170"/>
      <c r="B14" s="480"/>
      <c r="C14" s="481"/>
      <c r="D14" s="481"/>
      <c r="E14" s="481"/>
      <c r="F14" s="481"/>
      <c r="G14" s="481"/>
      <c r="H14" s="481"/>
      <c r="I14" s="481"/>
      <c r="J14" s="481"/>
      <c r="K14" s="482"/>
      <c r="L14" s="498" t="s">
        <v>144</v>
      </c>
      <c r="M14" s="499"/>
      <c r="N14" s="499"/>
      <c r="O14" s="499"/>
      <c r="P14" s="499"/>
      <c r="Q14" s="500"/>
      <c r="R14" s="501">
        <v>10711</v>
      </c>
      <c r="S14" s="502"/>
      <c r="T14" s="502"/>
      <c r="U14" s="502"/>
      <c r="V14" s="503"/>
      <c r="W14" s="407"/>
      <c r="X14" s="408"/>
      <c r="Y14" s="408"/>
      <c r="Z14" s="408"/>
      <c r="AA14" s="408"/>
      <c r="AB14" s="397"/>
      <c r="AC14" s="504">
        <v>6.2</v>
      </c>
      <c r="AD14" s="505"/>
      <c r="AE14" s="505"/>
      <c r="AF14" s="505"/>
      <c r="AG14" s="506"/>
      <c r="AH14" s="504">
        <v>7.4</v>
      </c>
      <c r="AI14" s="505"/>
      <c r="AJ14" s="505"/>
      <c r="AK14" s="505"/>
      <c r="AL14" s="507"/>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12" t="s">
        <v>145</v>
      </c>
      <c r="CE14" s="513"/>
      <c r="CF14" s="513"/>
      <c r="CG14" s="513"/>
      <c r="CH14" s="513"/>
      <c r="CI14" s="513"/>
      <c r="CJ14" s="513"/>
      <c r="CK14" s="513"/>
      <c r="CL14" s="513"/>
      <c r="CM14" s="513"/>
      <c r="CN14" s="513"/>
      <c r="CO14" s="513"/>
      <c r="CP14" s="513"/>
      <c r="CQ14" s="513"/>
      <c r="CR14" s="513"/>
      <c r="CS14" s="514"/>
      <c r="CT14" s="515">
        <v>5.4</v>
      </c>
      <c r="CU14" s="516"/>
      <c r="CV14" s="516"/>
      <c r="CW14" s="516"/>
      <c r="CX14" s="516"/>
      <c r="CY14" s="516"/>
      <c r="CZ14" s="516"/>
      <c r="DA14" s="517"/>
      <c r="DB14" s="515">
        <v>5.4</v>
      </c>
      <c r="DC14" s="516"/>
      <c r="DD14" s="516"/>
      <c r="DE14" s="516"/>
      <c r="DF14" s="516"/>
      <c r="DG14" s="516"/>
      <c r="DH14" s="516"/>
      <c r="DI14" s="517"/>
    </row>
    <row r="15" spans="1:119" ht="18.75" customHeight="1" x14ac:dyDescent="0.15">
      <c r="A15" s="170"/>
      <c r="B15" s="480"/>
      <c r="C15" s="481"/>
      <c r="D15" s="481"/>
      <c r="E15" s="481"/>
      <c r="F15" s="481"/>
      <c r="G15" s="481"/>
      <c r="H15" s="481"/>
      <c r="I15" s="481"/>
      <c r="J15" s="481"/>
      <c r="K15" s="482"/>
      <c r="L15" s="179"/>
      <c r="M15" s="508" t="s">
        <v>139</v>
      </c>
      <c r="N15" s="509"/>
      <c r="O15" s="509"/>
      <c r="P15" s="509"/>
      <c r="Q15" s="510"/>
      <c r="R15" s="501">
        <v>10614</v>
      </c>
      <c r="S15" s="502"/>
      <c r="T15" s="502"/>
      <c r="U15" s="502"/>
      <c r="V15" s="503"/>
      <c r="W15" s="433" t="s">
        <v>146</v>
      </c>
      <c r="X15" s="434"/>
      <c r="Y15" s="434"/>
      <c r="Z15" s="434"/>
      <c r="AA15" s="434"/>
      <c r="AB15" s="424"/>
      <c r="AC15" s="468">
        <v>1275</v>
      </c>
      <c r="AD15" s="469"/>
      <c r="AE15" s="469"/>
      <c r="AF15" s="469"/>
      <c r="AG15" s="511"/>
      <c r="AH15" s="468">
        <v>1272</v>
      </c>
      <c r="AI15" s="469"/>
      <c r="AJ15" s="469"/>
      <c r="AK15" s="469"/>
      <c r="AL15" s="470"/>
      <c r="AM15" s="446"/>
      <c r="AN15" s="447"/>
      <c r="AO15" s="447"/>
      <c r="AP15" s="447"/>
      <c r="AQ15" s="447"/>
      <c r="AR15" s="447"/>
      <c r="AS15" s="447"/>
      <c r="AT15" s="448"/>
      <c r="AU15" s="449"/>
      <c r="AV15" s="450"/>
      <c r="AW15" s="450"/>
      <c r="AX15" s="450"/>
      <c r="AY15" s="377" t="s">
        <v>147</v>
      </c>
      <c r="AZ15" s="378"/>
      <c r="BA15" s="378"/>
      <c r="BB15" s="378"/>
      <c r="BC15" s="378"/>
      <c r="BD15" s="378"/>
      <c r="BE15" s="378"/>
      <c r="BF15" s="378"/>
      <c r="BG15" s="378"/>
      <c r="BH15" s="378"/>
      <c r="BI15" s="378"/>
      <c r="BJ15" s="378"/>
      <c r="BK15" s="378"/>
      <c r="BL15" s="378"/>
      <c r="BM15" s="379"/>
      <c r="BN15" s="380">
        <v>1093824</v>
      </c>
      <c r="BO15" s="381"/>
      <c r="BP15" s="381"/>
      <c r="BQ15" s="381"/>
      <c r="BR15" s="381"/>
      <c r="BS15" s="381"/>
      <c r="BT15" s="381"/>
      <c r="BU15" s="382"/>
      <c r="BV15" s="380">
        <v>1094579</v>
      </c>
      <c r="BW15" s="381"/>
      <c r="BX15" s="381"/>
      <c r="BY15" s="381"/>
      <c r="BZ15" s="381"/>
      <c r="CA15" s="381"/>
      <c r="CB15" s="381"/>
      <c r="CC15" s="382"/>
      <c r="CD15" s="518" t="s">
        <v>148</v>
      </c>
      <c r="CE15" s="519"/>
      <c r="CF15" s="519"/>
      <c r="CG15" s="519"/>
      <c r="CH15" s="519"/>
      <c r="CI15" s="519"/>
      <c r="CJ15" s="519"/>
      <c r="CK15" s="519"/>
      <c r="CL15" s="519"/>
      <c r="CM15" s="519"/>
      <c r="CN15" s="519"/>
      <c r="CO15" s="519"/>
      <c r="CP15" s="519"/>
      <c r="CQ15" s="519"/>
      <c r="CR15" s="519"/>
      <c r="CS15" s="520"/>
      <c r="CT15" s="180"/>
      <c r="CU15" s="181"/>
      <c r="CV15" s="181"/>
      <c r="CW15" s="181"/>
      <c r="CX15" s="181"/>
      <c r="CY15" s="181"/>
      <c r="CZ15" s="181"/>
      <c r="DA15" s="182"/>
      <c r="DB15" s="180"/>
      <c r="DC15" s="181"/>
      <c r="DD15" s="181"/>
      <c r="DE15" s="181"/>
      <c r="DF15" s="181"/>
      <c r="DG15" s="181"/>
      <c r="DH15" s="181"/>
      <c r="DI15" s="182"/>
    </row>
    <row r="16" spans="1:119" ht="18.75" customHeight="1" x14ac:dyDescent="0.15">
      <c r="A16" s="170"/>
      <c r="B16" s="480"/>
      <c r="C16" s="481"/>
      <c r="D16" s="481"/>
      <c r="E16" s="481"/>
      <c r="F16" s="481"/>
      <c r="G16" s="481"/>
      <c r="H16" s="481"/>
      <c r="I16" s="481"/>
      <c r="J16" s="481"/>
      <c r="K16" s="482"/>
      <c r="L16" s="498" t="s">
        <v>149</v>
      </c>
      <c r="M16" s="521"/>
      <c r="N16" s="521"/>
      <c r="O16" s="521"/>
      <c r="P16" s="521"/>
      <c r="Q16" s="522"/>
      <c r="R16" s="523" t="s">
        <v>150</v>
      </c>
      <c r="S16" s="524"/>
      <c r="T16" s="524"/>
      <c r="U16" s="524"/>
      <c r="V16" s="525"/>
      <c r="W16" s="407"/>
      <c r="X16" s="408"/>
      <c r="Y16" s="408"/>
      <c r="Z16" s="408"/>
      <c r="AA16" s="408"/>
      <c r="AB16" s="397"/>
      <c r="AC16" s="504">
        <v>27.4</v>
      </c>
      <c r="AD16" s="505"/>
      <c r="AE16" s="505"/>
      <c r="AF16" s="505"/>
      <c r="AG16" s="506"/>
      <c r="AH16" s="504">
        <v>26.1</v>
      </c>
      <c r="AI16" s="505"/>
      <c r="AJ16" s="505"/>
      <c r="AK16" s="505"/>
      <c r="AL16" s="507"/>
      <c r="AM16" s="446"/>
      <c r="AN16" s="447"/>
      <c r="AO16" s="447"/>
      <c r="AP16" s="447"/>
      <c r="AQ16" s="447"/>
      <c r="AR16" s="447"/>
      <c r="AS16" s="447"/>
      <c r="AT16" s="448"/>
      <c r="AU16" s="449"/>
      <c r="AV16" s="450"/>
      <c r="AW16" s="450"/>
      <c r="AX16" s="450"/>
      <c r="AY16" s="451" t="s">
        <v>151</v>
      </c>
      <c r="AZ16" s="452"/>
      <c r="BA16" s="452"/>
      <c r="BB16" s="452"/>
      <c r="BC16" s="452"/>
      <c r="BD16" s="452"/>
      <c r="BE16" s="452"/>
      <c r="BF16" s="452"/>
      <c r="BG16" s="452"/>
      <c r="BH16" s="452"/>
      <c r="BI16" s="452"/>
      <c r="BJ16" s="452"/>
      <c r="BK16" s="452"/>
      <c r="BL16" s="452"/>
      <c r="BM16" s="453"/>
      <c r="BN16" s="417">
        <v>3987348</v>
      </c>
      <c r="BO16" s="418"/>
      <c r="BP16" s="418"/>
      <c r="BQ16" s="418"/>
      <c r="BR16" s="418"/>
      <c r="BS16" s="418"/>
      <c r="BT16" s="418"/>
      <c r="BU16" s="419"/>
      <c r="BV16" s="417">
        <v>3761245</v>
      </c>
      <c r="BW16" s="418"/>
      <c r="BX16" s="418"/>
      <c r="BY16" s="418"/>
      <c r="BZ16" s="418"/>
      <c r="CA16" s="418"/>
      <c r="CB16" s="418"/>
      <c r="CC16" s="419"/>
      <c r="CD16" s="183"/>
      <c r="CE16" s="531"/>
      <c r="CF16" s="531"/>
      <c r="CG16" s="531"/>
      <c r="CH16" s="531"/>
      <c r="CI16" s="531"/>
      <c r="CJ16" s="531"/>
      <c r="CK16" s="531"/>
      <c r="CL16" s="531"/>
      <c r="CM16" s="531"/>
      <c r="CN16" s="531"/>
      <c r="CO16" s="531"/>
      <c r="CP16" s="531"/>
      <c r="CQ16" s="531"/>
      <c r="CR16" s="531"/>
      <c r="CS16" s="532"/>
      <c r="CT16" s="414"/>
      <c r="CU16" s="415"/>
      <c r="CV16" s="415"/>
      <c r="CW16" s="415"/>
      <c r="CX16" s="415"/>
      <c r="CY16" s="415"/>
      <c r="CZ16" s="415"/>
      <c r="DA16" s="416"/>
      <c r="DB16" s="414"/>
      <c r="DC16" s="415"/>
      <c r="DD16" s="415"/>
      <c r="DE16" s="415"/>
      <c r="DF16" s="415"/>
      <c r="DG16" s="415"/>
      <c r="DH16" s="415"/>
      <c r="DI16" s="416"/>
    </row>
    <row r="17" spans="1:113" ht="18.75" customHeight="1" thickBot="1" x14ac:dyDescent="0.2">
      <c r="A17" s="170"/>
      <c r="B17" s="483"/>
      <c r="C17" s="484"/>
      <c r="D17" s="484"/>
      <c r="E17" s="484"/>
      <c r="F17" s="484"/>
      <c r="G17" s="484"/>
      <c r="H17" s="484"/>
      <c r="I17" s="484"/>
      <c r="J17" s="484"/>
      <c r="K17" s="485"/>
      <c r="L17" s="184"/>
      <c r="M17" s="528" t="s">
        <v>152</v>
      </c>
      <c r="N17" s="529"/>
      <c r="O17" s="529"/>
      <c r="P17" s="529"/>
      <c r="Q17" s="530"/>
      <c r="R17" s="523" t="s">
        <v>153</v>
      </c>
      <c r="S17" s="524"/>
      <c r="T17" s="524"/>
      <c r="U17" s="524"/>
      <c r="V17" s="525"/>
      <c r="W17" s="433" t="s">
        <v>154</v>
      </c>
      <c r="X17" s="434"/>
      <c r="Y17" s="434"/>
      <c r="Z17" s="434"/>
      <c r="AA17" s="434"/>
      <c r="AB17" s="424"/>
      <c r="AC17" s="468">
        <v>3095</v>
      </c>
      <c r="AD17" s="469"/>
      <c r="AE17" s="469"/>
      <c r="AF17" s="469"/>
      <c r="AG17" s="511"/>
      <c r="AH17" s="468">
        <v>3248</v>
      </c>
      <c r="AI17" s="469"/>
      <c r="AJ17" s="469"/>
      <c r="AK17" s="469"/>
      <c r="AL17" s="470"/>
      <c r="AM17" s="446"/>
      <c r="AN17" s="447"/>
      <c r="AO17" s="447"/>
      <c r="AP17" s="447"/>
      <c r="AQ17" s="447"/>
      <c r="AR17" s="447"/>
      <c r="AS17" s="447"/>
      <c r="AT17" s="448"/>
      <c r="AU17" s="449"/>
      <c r="AV17" s="450"/>
      <c r="AW17" s="450"/>
      <c r="AX17" s="450"/>
      <c r="AY17" s="451" t="s">
        <v>155</v>
      </c>
      <c r="AZ17" s="452"/>
      <c r="BA17" s="452"/>
      <c r="BB17" s="452"/>
      <c r="BC17" s="452"/>
      <c r="BD17" s="452"/>
      <c r="BE17" s="452"/>
      <c r="BF17" s="452"/>
      <c r="BG17" s="452"/>
      <c r="BH17" s="452"/>
      <c r="BI17" s="452"/>
      <c r="BJ17" s="452"/>
      <c r="BK17" s="452"/>
      <c r="BL17" s="452"/>
      <c r="BM17" s="453"/>
      <c r="BN17" s="417">
        <v>1355004</v>
      </c>
      <c r="BO17" s="418"/>
      <c r="BP17" s="418"/>
      <c r="BQ17" s="418"/>
      <c r="BR17" s="418"/>
      <c r="BS17" s="418"/>
      <c r="BT17" s="418"/>
      <c r="BU17" s="419"/>
      <c r="BV17" s="417">
        <v>1363749</v>
      </c>
      <c r="BW17" s="418"/>
      <c r="BX17" s="418"/>
      <c r="BY17" s="418"/>
      <c r="BZ17" s="418"/>
      <c r="CA17" s="418"/>
      <c r="CB17" s="418"/>
      <c r="CC17" s="419"/>
      <c r="CD17" s="183"/>
      <c r="CE17" s="531"/>
      <c r="CF17" s="531"/>
      <c r="CG17" s="531"/>
      <c r="CH17" s="531"/>
      <c r="CI17" s="531"/>
      <c r="CJ17" s="531"/>
      <c r="CK17" s="531"/>
      <c r="CL17" s="531"/>
      <c r="CM17" s="531"/>
      <c r="CN17" s="531"/>
      <c r="CO17" s="531"/>
      <c r="CP17" s="531"/>
      <c r="CQ17" s="531"/>
      <c r="CR17" s="531"/>
      <c r="CS17" s="532"/>
      <c r="CT17" s="414"/>
      <c r="CU17" s="415"/>
      <c r="CV17" s="415"/>
      <c r="CW17" s="415"/>
      <c r="CX17" s="415"/>
      <c r="CY17" s="415"/>
      <c r="CZ17" s="415"/>
      <c r="DA17" s="416"/>
      <c r="DB17" s="414"/>
      <c r="DC17" s="415"/>
      <c r="DD17" s="415"/>
      <c r="DE17" s="415"/>
      <c r="DF17" s="415"/>
      <c r="DG17" s="415"/>
      <c r="DH17" s="415"/>
      <c r="DI17" s="416"/>
    </row>
    <row r="18" spans="1:113" ht="18.75" customHeight="1" thickBot="1" x14ac:dyDescent="0.2">
      <c r="A18" s="170"/>
      <c r="B18" s="539" t="s">
        <v>156</v>
      </c>
      <c r="C18" s="460"/>
      <c r="D18" s="460"/>
      <c r="E18" s="540"/>
      <c r="F18" s="540"/>
      <c r="G18" s="540"/>
      <c r="H18" s="540"/>
      <c r="I18" s="540"/>
      <c r="J18" s="540"/>
      <c r="K18" s="540"/>
      <c r="L18" s="541">
        <v>79.62</v>
      </c>
      <c r="M18" s="541"/>
      <c r="N18" s="541"/>
      <c r="O18" s="541"/>
      <c r="P18" s="541"/>
      <c r="Q18" s="541"/>
      <c r="R18" s="542"/>
      <c r="S18" s="542"/>
      <c r="T18" s="542"/>
      <c r="U18" s="542"/>
      <c r="V18" s="543"/>
      <c r="W18" s="435"/>
      <c r="X18" s="436"/>
      <c r="Y18" s="436"/>
      <c r="Z18" s="436"/>
      <c r="AA18" s="436"/>
      <c r="AB18" s="427"/>
      <c r="AC18" s="544">
        <v>66.5</v>
      </c>
      <c r="AD18" s="545"/>
      <c r="AE18" s="545"/>
      <c r="AF18" s="545"/>
      <c r="AG18" s="546"/>
      <c r="AH18" s="544">
        <v>66.599999999999994</v>
      </c>
      <c r="AI18" s="545"/>
      <c r="AJ18" s="545"/>
      <c r="AK18" s="545"/>
      <c r="AL18" s="547"/>
      <c r="AM18" s="446"/>
      <c r="AN18" s="447"/>
      <c r="AO18" s="447"/>
      <c r="AP18" s="447"/>
      <c r="AQ18" s="447"/>
      <c r="AR18" s="447"/>
      <c r="AS18" s="447"/>
      <c r="AT18" s="448"/>
      <c r="AU18" s="449"/>
      <c r="AV18" s="450"/>
      <c r="AW18" s="450"/>
      <c r="AX18" s="450"/>
      <c r="AY18" s="451" t="s">
        <v>157</v>
      </c>
      <c r="AZ18" s="452"/>
      <c r="BA18" s="452"/>
      <c r="BB18" s="452"/>
      <c r="BC18" s="452"/>
      <c r="BD18" s="452"/>
      <c r="BE18" s="452"/>
      <c r="BF18" s="452"/>
      <c r="BG18" s="452"/>
      <c r="BH18" s="452"/>
      <c r="BI18" s="452"/>
      <c r="BJ18" s="452"/>
      <c r="BK18" s="452"/>
      <c r="BL18" s="452"/>
      <c r="BM18" s="453"/>
      <c r="BN18" s="417">
        <v>3951871</v>
      </c>
      <c r="BO18" s="418"/>
      <c r="BP18" s="418"/>
      <c r="BQ18" s="418"/>
      <c r="BR18" s="418"/>
      <c r="BS18" s="418"/>
      <c r="BT18" s="418"/>
      <c r="BU18" s="419"/>
      <c r="BV18" s="417">
        <v>3854576</v>
      </c>
      <c r="BW18" s="418"/>
      <c r="BX18" s="418"/>
      <c r="BY18" s="418"/>
      <c r="BZ18" s="418"/>
      <c r="CA18" s="418"/>
      <c r="CB18" s="418"/>
      <c r="CC18" s="419"/>
      <c r="CD18" s="183"/>
      <c r="CE18" s="531"/>
      <c r="CF18" s="531"/>
      <c r="CG18" s="531"/>
      <c r="CH18" s="531"/>
      <c r="CI18" s="531"/>
      <c r="CJ18" s="531"/>
      <c r="CK18" s="531"/>
      <c r="CL18" s="531"/>
      <c r="CM18" s="531"/>
      <c r="CN18" s="531"/>
      <c r="CO18" s="531"/>
      <c r="CP18" s="531"/>
      <c r="CQ18" s="531"/>
      <c r="CR18" s="531"/>
      <c r="CS18" s="532"/>
      <c r="CT18" s="414"/>
      <c r="CU18" s="415"/>
      <c r="CV18" s="415"/>
      <c r="CW18" s="415"/>
      <c r="CX18" s="415"/>
      <c r="CY18" s="415"/>
      <c r="CZ18" s="415"/>
      <c r="DA18" s="416"/>
      <c r="DB18" s="414"/>
      <c r="DC18" s="415"/>
      <c r="DD18" s="415"/>
      <c r="DE18" s="415"/>
      <c r="DF18" s="415"/>
      <c r="DG18" s="415"/>
      <c r="DH18" s="415"/>
      <c r="DI18" s="416"/>
    </row>
    <row r="19" spans="1:113" ht="18.75" customHeight="1" thickBot="1" x14ac:dyDescent="0.2">
      <c r="A19" s="170"/>
      <c r="B19" s="539" t="s">
        <v>158</v>
      </c>
      <c r="C19" s="460"/>
      <c r="D19" s="460"/>
      <c r="E19" s="540"/>
      <c r="F19" s="540"/>
      <c r="G19" s="540"/>
      <c r="H19" s="540"/>
      <c r="I19" s="540"/>
      <c r="J19" s="540"/>
      <c r="K19" s="540"/>
      <c r="L19" s="548">
        <v>130</v>
      </c>
      <c r="M19" s="548"/>
      <c r="N19" s="548"/>
      <c r="O19" s="548"/>
      <c r="P19" s="548"/>
      <c r="Q19" s="548"/>
      <c r="R19" s="549"/>
      <c r="S19" s="549"/>
      <c r="T19" s="549"/>
      <c r="U19" s="549"/>
      <c r="V19" s="550"/>
      <c r="W19" s="374"/>
      <c r="X19" s="375"/>
      <c r="Y19" s="375"/>
      <c r="Z19" s="375"/>
      <c r="AA19" s="375"/>
      <c r="AB19" s="375"/>
      <c r="AC19" s="526"/>
      <c r="AD19" s="526"/>
      <c r="AE19" s="526"/>
      <c r="AF19" s="526"/>
      <c r="AG19" s="526"/>
      <c r="AH19" s="526"/>
      <c r="AI19" s="526"/>
      <c r="AJ19" s="526"/>
      <c r="AK19" s="526"/>
      <c r="AL19" s="527"/>
      <c r="AM19" s="446"/>
      <c r="AN19" s="447"/>
      <c r="AO19" s="447"/>
      <c r="AP19" s="447"/>
      <c r="AQ19" s="447"/>
      <c r="AR19" s="447"/>
      <c r="AS19" s="447"/>
      <c r="AT19" s="448"/>
      <c r="AU19" s="449"/>
      <c r="AV19" s="450"/>
      <c r="AW19" s="450"/>
      <c r="AX19" s="450"/>
      <c r="AY19" s="451" t="s">
        <v>159</v>
      </c>
      <c r="AZ19" s="452"/>
      <c r="BA19" s="452"/>
      <c r="BB19" s="452"/>
      <c r="BC19" s="452"/>
      <c r="BD19" s="452"/>
      <c r="BE19" s="452"/>
      <c r="BF19" s="452"/>
      <c r="BG19" s="452"/>
      <c r="BH19" s="452"/>
      <c r="BI19" s="452"/>
      <c r="BJ19" s="452"/>
      <c r="BK19" s="452"/>
      <c r="BL19" s="452"/>
      <c r="BM19" s="453"/>
      <c r="BN19" s="417">
        <v>5526794</v>
      </c>
      <c r="BO19" s="418"/>
      <c r="BP19" s="418"/>
      <c r="BQ19" s="418"/>
      <c r="BR19" s="418"/>
      <c r="BS19" s="418"/>
      <c r="BT19" s="418"/>
      <c r="BU19" s="419"/>
      <c r="BV19" s="417">
        <v>5364041</v>
      </c>
      <c r="BW19" s="418"/>
      <c r="BX19" s="418"/>
      <c r="BY19" s="418"/>
      <c r="BZ19" s="418"/>
      <c r="CA19" s="418"/>
      <c r="CB19" s="418"/>
      <c r="CC19" s="419"/>
      <c r="CD19" s="183"/>
      <c r="CE19" s="531"/>
      <c r="CF19" s="531"/>
      <c r="CG19" s="531"/>
      <c r="CH19" s="531"/>
      <c r="CI19" s="531"/>
      <c r="CJ19" s="531"/>
      <c r="CK19" s="531"/>
      <c r="CL19" s="531"/>
      <c r="CM19" s="531"/>
      <c r="CN19" s="531"/>
      <c r="CO19" s="531"/>
      <c r="CP19" s="531"/>
      <c r="CQ19" s="531"/>
      <c r="CR19" s="531"/>
      <c r="CS19" s="532"/>
      <c r="CT19" s="414"/>
      <c r="CU19" s="415"/>
      <c r="CV19" s="415"/>
      <c r="CW19" s="415"/>
      <c r="CX19" s="415"/>
      <c r="CY19" s="415"/>
      <c r="CZ19" s="415"/>
      <c r="DA19" s="416"/>
      <c r="DB19" s="414"/>
      <c r="DC19" s="415"/>
      <c r="DD19" s="415"/>
      <c r="DE19" s="415"/>
      <c r="DF19" s="415"/>
      <c r="DG19" s="415"/>
      <c r="DH19" s="415"/>
      <c r="DI19" s="416"/>
    </row>
    <row r="20" spans="1:113" ht="18.75" customHeight="1" thickBot="1" x14ac:dyDescent="0.2">
      <c r="A20" s="170"/>
      <c r="B20" s="539" t="s">
        <v>160</v>
      </c>
      <c r="C20" s="460"/>
      <c r="D20" s="460"/>
      <c r="E20" s="540"/>
      <c r="F20" s="540"/>
      <c r="G20" s="540"/>
      <c r="H20" s="540"/>
      <c r="I20" s="540"/>
      <c r="J20" s="540"/>
      <c r="K20" s="540"/>
      <c r="L20" s="548">
        <v>4724</v>
      </c>
      <c r="M20" s="548"/>
      <c r="N20" s="548"/>
      <c r="O20" s="548"/>
      <c r="P20" s="548"/>
      <c r="Q20" s="548"/>
      <c r="R20" s="549"/>
      <c r="S20" s="549"/>
      <c r="T20" s="549"/>
      <c r="U20" s="549"/>
      <c r="V20" s="550"/>
      <c r="W20" s="435"/>
      <c r="X20" s="436"/>
      <c r="Y20" s="436"/>
      <c r="Z20" s="436"/>
      <c r="AA20" s="436"/>
      <c r="AB20" s="436"/>
      <c r="AC20" s="551"/>
      <c r="AD20" s="551"/>
      <c r="AE20" s="551"/>
      <c r="AF20" s="551"/>
      <c r="AG20" s="551"/>
      <c r="AH20" s="551"/>
      <c r="AI20" s="551"/>
      <c r="AJ20" s="551"/>
      <c r="AK20" s="551"/>
      <c r="AL20" s="552"/>
      <c r="AM20" s="553"/>
      <c r="AN20" s="472"/>
      <c r="AO20" s="472"/>
      <c r="AP20" s="472"/>
      <c r="AQ20" s="472"/>
      <c r="AR20" s="472"/>
      <c r="AS20" s="472"/>
      <c r="AT20" s="473"/>
      <c r="AU20" s="554"/>
      <c r="AV20" s="555"/>
      <c r="AW20" s="555"/>
      <c r="AX20" s="556"/>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83"/>
      <c r="CE20" s="531"/>
      <c r="CF20" s="531"/>
      <c r="CG20" s="531"/>
      <c r="CH20" s="531"/>
      <c r="CI20" s="531"/>
      <c r="CJ20" s="531"/>
      <c r="CK20" s="531"/>
      <c r="CL20" s="531"/>
      <c r="CM20" s="531"/>
      <c r="CN20" s="531"/>
      <c r="CO20" s="531"/>
      <c r="CP20" s="531"/>
      <c r="CQ20" s="531"/>
      <c r="CR20" s="531"/>
      <c r="CS20" s="532"/>
      <c r="CT20" s="414"/>
      <c r="CU20" s="415"/>
      <c r="CV20" s="415"/>
      <c r="CW20" s="415"/>
      <c r="CX20" s="415"/>
      <c r="CY20" s="415"/>
      <c r="CZ20" s="415"/>
      <c r="DA20" s="416"/>
      <c r="DB20" s="414"/>
      <c r="DC20" s="415"/>
      <c r="DD20" s="415"/>
      <c r="DE20" s="415"/>
      <c r="DF20" s="415"/>
      <c r="DG20" s="415"/>
      <c r="DH20" s="415"/>
      <c r="DI20" s="416"/>
    </row>
    <row r="21" spans="1:113" ht="18.75" customHeight="1" thickBot="1" x14ac:dyDescent="0.2">
      <c r="A21" s="170"/>
      <c r="B21" s="557" t="s">
        <v>161</v>
      </c>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8"/>
      <c r="AV21" s="558"/>
      <c r="AW21" s="558"/>
      <c r="AX21" s="559"/>
      <c r="AY21" s="533"/>
      <c r="AZ21" s="534"/>
      <c r="BA21" s="534"/>
      <c r="BB21" s="534"/>
      <c r="BC21" s="534"/>
      <c r="BD21" s="534"/>
      <c r="BE21" s="534"/>
      <c r="BF21" s="534"/>
      <c r="BG21" s="534"/>
      <c r="BH21" s="534"/>
      <c r="BI21" s="534"/>
      <c r="BJ21" s="534"/>
      <c r="BK21" s="534"/>
      <c r="BL21" s="534"/>
      <c r="BM21" s="535"/>
      <c r="BN21" s="536"/>
      <c r="BO21" s="537"/>
      <c r="BP21" s="537"/>
      <c r="BQ21" s="537"/>
      <c r="BR21" s="537"/>
      <c r="BS21" s="537"/>
      <c r="BT21" s="537"/>
      <c r="BU21" s="538"/>
      <c r="BV21" s="536"/>
      <c r="BW21" s="537"/>
      <c r="BX21" s="537"/>
      <c r="BY21" s="537"/>
      <c r="BZ21" s="537"/>
      <c r="CA21" s="537"/>
      <c r="CB21" s="537"/>
      <c r="CC21" s="538"/>
      <c r="CD21" s="183"/>
      <c r="CE21" s="531"/>
      <c r="CF21" s="531"/>
      <c r="CG21" s="531"/>
      <c r="CH21" s="531"/>
      <c r="CI21" s="531"/>
      <c r="CJ21" s="531"/>
      <c r="CK21" s="531"/>
      <c r="CL21" s="531"/>
      <c r="CM21" s="531"/>
      <c r="CN21" s="531"/>
      <c r="CO21" s="531"/>
      <c r="CP21" s="531"/>
      <c r="CQ21" s="531"/>
      <c r="CR21" s="531"/>
      <c r="CS21" s="532"/>
      <c r="CT21" s="414"/>
      <c r="CU21" s="415"/>
      <c r="CV21" s="415"/>
      <c r="CW21" s="415"/>
      <c r="CX21" s="415"/>
      <c r="CY21" s="415"/>
      <c r="CZ21" s="415"/>
      <c r="DA21" s="416"/>
      <c r="DB21" s="414"/>
      <c r="DC21" s="415"/>
      <c r="DD21" s="415"/>
      <c r="DE21" s="415"/>
      <c r="DF21" s="415"/>
      <c r="DG21" s="415"/>
      <c r="DH21" s="415"/>
      <c r="DI21" s="416"/>
    </row>
    <row r="22" spans="1:113" ht="18.75" customHeight="1" x14ac:dyDescent="0.15">
      <c r="A22" s="170"/>
      <c r="B22" s="587" t="s">
        <v>162</v>
      </c>
      <c r="C22" s="561"/>
      <c r="D22" s="562"/>
      <c r="E22" s="429" t="s">
        <v>1</v>
      </c>
      <c r="F22" s="434"/>
      <c r="G22" s="434"/>
      <c r="H22" s="434"/>
      <c r="I22" s="434"/>
      <c r="J22" s="434"/>
      <c r="K22" s="424"/>
      <c r="L22" s="429" t="s">
        <v>163</v>
      </c>
      <c r="M22" s="434"/>
      <c r="N22" s="434"/>
      <c r="O22" s="434"/>
      <c r="P22" s="424"/>
      <c r="Q22" s="592" t="s">
        <v>164</v>
      </c>
      <c r="R22" s="593"/>
      <c r="S22" s="593"/>
      <c r="T22" s="593"/>
      <c r="U22" s="593"/>
      <c r="V22" s="594"/>
      <c r="W22" s="560" t="s">
        <v>165</v>
      </c>
      <c r="X22" s="561"/>
      <c r="Y22" s="562"/>
      <c r="Z22" s="429" t="s">
        <v>1</v>
      </c>
      <c r="AA22" s="434"/>
      <c r="AB22" s="434"/>
      <c r="AC22" s="434"/>
      <c r="AD22" s="434"/>
      <c r="AE22" s="434"/>
      <c r="AF22" s="434"/>
      <c r="AG22" s="424"/>
      <c r="AH22" s="598" t="s">
        <v>166</v>
      </c>
      <c r="AI22" s="434"/>
      <c r="AJ22" s="434"/>
      <c r="AK22" s="434"/>
      <c r="AL22" s="424"/>
      <c r="AM22" s="598" t="s">
        <v>167</v>
      </c>
      <c r="AN22" s="599"/>
      <c r="AO22" s="599"/>
      <c r="AP22" s="599"/>
      <c r="AQ22" s="599"/>
      <c r="AR22" s="600"/>
      <c r="AS22" s="592" t="s">
        <v>164</v>
      </c>
      <c r="AT22" s="593"/>
      <c r="AU22" s="593"/>
      <c r="AV22" s="593"/>
      <c r="AW22" s="593"/>
      <c r="AX22" s="604"/>
      <c r="AY22" s="377" t="s">
        <v>168</v>
      </c>
      <c r="AZ22" s="378"/>
      <c r="BA22" s="378"/>
      <c r="BB22" s="378"/>
      <c r="BC22" s="378"/>
      <c r="BD22" s="378"/>
      <c r="BE22" s="378"/>
      <c r="BF22" s="378"/>
      <c r="BG22" s="378"/>
      <c r="BH22" s="378"/>
      <c r="BI22" s="378"/>
      <c r="BJ22" s="378"/>
      <c r="BK22" s="378"/>
      <c r="BL22" s="378"/>
      <c r="BM22" s="379"/>
      <c r="BN22" s="380">
        <v>8455156</v>
      </c>
      <c r="BO22" s="381"/>
      <c r="BP22" s="381"/>
      <c r="BQ22" s="381"/>
      <c r="BR22" s="381"/>
      <c r="BS22" s="381"/>
      <c r="BT22" s="381"/>
      <c r="BU22" s="382"/>
      <c r="BV22" s="380">
        <v>8526109</v>
      </c>
      <c r="BW22" s="381"/>
      <c r="BX22" s="381"/>
      <c r="BY22" s="381"/>
      <c r="BZ22" s="381"/>
      <c r="CA22" s="381"/>
      <c r="CB22" s="381"/>
      <c r="CC22" s="382"/>
      <c r="CD22" s="183"/>
      <c r="CE22" s="531"/>
      <c r="CF22" s="531"/>
      <c r="CG22" s="531"/>
      <c r="CH22" s="531"/>
      <c r="CI22" s="531"/>
      <c r="CJ22" s="531"/>
      <c r="CK22" s="531"/>
      <c r="CL22" s="531"/>
      <c r="CM22" s="531"/>
      <c r="CN22" s="531"/>
      <c r="CO22" s="531"/>
      <c r="CP22" s="531"/>
      <c r="CQ22" s="531"/>
      <c r="CR22" s="531"/>
      <c r="CS22" s="532"/>
      <c r="CT22" s="414"/>
      <c r="CU22" s="415"/>
      <c r="CV22" s="415"/>
      <c r="CW22" s="415"/>
      <c r="CX22" s="415"/>
      <c r="CY22" s="415"/>
      <c r="CZ22" s="415"/>
      <c r="DA22" s="416"/>
      <c r="DB22" s="414"/>
      <c r="DC22" s="415"/>
      <c r="DD22" s="415"/>
      <c r="DE22" s="415"/>
      <c r="DF22" s="415"/>
      <c r="DG22" s="415"/>
      <c r="DH22" s="415"/>
      <c r="DI22" s="416"/>
    </row>
    <row r="23" spans="1:113" ht="18.75" customHeight="1" x14ac:dyDescent="0.15">
      <c r="A23" s="170"/>
      <c r="B23" s="588"/>
      <c r="C23" s="564"/>
      <c r="D23" s="565"/>
      <c r="E23" s="403"/>
      <c r="F23" s="408"/>
      <c r="G23" s="408"/>
      <c r="H23" s="408"/>
      <c r="I23" s="408"/>
      <c r="J23" s="408"/>
      <c r="K23" s="397"/>
      <c r="L23" s="403"/>
      <c r="M23" s="408"/>
      <c r="N23" s="408"/>
      <c r="O23" s="408"/>
      <c r="P23" s="397"/>
      <c r="Q23" s="595"/>
      <c r="R23" s="596"/>
      <c r="S23" s="596"/>
      <c r="T23" s="596"/>
      <c r="U23" s="596"/>
      <c r="V23" s="597"/>
      <c r="W23" s="563"/>
      <c r="X23" s="564"/>
      <c r="Y23" s="565"/>
      <c r="Z23" s="403"/>
      <c r="AA23" s="408"/>
      <c r="AB23" s="408"/>
      <c r="AC23" s="408"/>
      <c r="AD23" s="408"/>
      <c r="AE23" s="408"/>
      <c r="AF23" s="408"/>
      <c r="AG23" s="397"/>
      <c r="AH23" s="403"/>
      <c r="AI23" s="408"/>
      <c r="AJ23" s="408"/>
      <c r="AK23" s="408"/>
      <c r="AL23" s="397"/>
      <c r="AM23" s="601"/>
      <c r="AN23" s="602"/>
      <c r="AO23" s="602"/>
      <c r="AP23" s="602"/>
      <c r="AQ23" s="602"/>
      <c r="AR23" s="603"/>
      <c r="AS23" s="595"/>
      <c r="AT23" s="596"/>
      <c r="AU23" s="596"/>
      <c r="AV23" s="596"/>
      <c r="AW23" s="596"/>
      <c r="AX23" s="605"/>
      <c r="AY23" s="451" t="s">
        <v>169</v>
      </c>
      <c r="AZ23" s="452"/>
      <c r="BA23" s="452"/>
      <c r="BB23" s="452"/>
      <c r="BC23" s="452"/>
      <c r="BD23" s="452"/>
      <c r="BE23" s="452"/>
      <c r="BF23" s="452"/>
      <c r="BG23" s="452"/>
      <c r="BH23" s="452"/>
      <c r="BI23" s="452"/>
      <c r="BJ23" s="452"/>
      <c r="BK23" s="452"/>
      <c r="BL23" s="452"/>
      <c r="BM23" s="453"/>
      <c r="BN23" s="417">
        <v>2787551</v>
      </c>
      <c r="BO23" s="418"/>
      <c r="BP23" s="418"/>
      <c r="BQ23" s="418"/>
      <c r="BR23" s="418"/>
      <c r="BS23" s="418"/>
      <c r="BT23" s="418"/>
      <c r="BU23" s="419"/>
      <c r="BV23" s="417">
        <v>2475097</v>
      </c>
      <c r="BW23" s="418"/>
      <c r="BX23" s="418"/>
      <c r="BY23" s="418"/>
      <c r="BZ23" s="418"/>
      <c r="CA23" s="418"/>
      <c r="CB23" s="418"/>
      <c r="CC23" s="419"/>
      <c r="CD23" s="183"/>
      <c r="CE23" s="531"/>
      <c r="CF23" s="531"/>
      <c r="CG23" s="531"/>
      <c r="CH23" s="531"/>
      <c r="CI23" s="531"/>
      <c r="CJ23" s="531"/>
      <c r="CK23" s="531"/>
      <c r="CL23" s="531"/>
      <c r="CM23" s="531"/>
      <c r="CN23" s="531"/>
      <c r="CO23" s="531"/>
      <c r="CP23" s="531"/>
      <c r="CQ23" s="531"/>
      <c r="CR23" s="531"/>
      <c r="CS23" s="532"/>
      <c r="CT23" s="414"/>
      <c r="CU23" s="415"/>
      <c r="CV23" s="415"/>
      <c r="CW23" s="415"/>
      <c r="CX23" s="415"/>
      <c r="CY23" s="415"/>
      <c r="CZ23" s="415"/>
      <c r="DA23" s="416"/>
      <c r="DB23" s="414"/>
      <c r="DC23" s="415"/>
      <c r="DD23" s="415"/>
      <c r="DE23" s="415"/>
      <c r="DF23" s="415"/>
      <c r="DG23" s="415"/>
      <c r="DH23" s="415"/>
      <c r="DI23" s="416"/>
    </row>
    <row r="24" spans="1:113" ht="18.75" customHeight="1" thickBot="1" x14ac:dyDescent="0.2">
      <c r="A24" s="170"/>
      <c r="B24" s="588"/>
      <c r="C24" s="564"/>
      <c r="D24" s="565"/>
      <c r="E24" s="467" t="s">
        <v>170</v>
      </c>
      <c r="F24" s="447"/>
      <c r="G24" s="447"/>
      <c r="H24" s="447"/>
      <c r="I24" s="447"/>
      <c r="J24" s="447"/>
      <c r="K24" s="448"/>
      <c r="L24" s="468">
        <v>1</v>
      </c>
      <c r="M24" s="469"/>
      <c r="N24" s="469"/>
      <c r="O24" s="469"/>
      <c r="P24" s="511"/>
      <c r="Q24" s="468">
        <v>6660</v>
      </c>
      <c r="R24" s="469"/>
      <c r="S24" s="469"/>
      <c r="T24" s="469"/>
      <c r="U24" s="469"/>
      <c r="V24" s="511"/>
      <c r="W24" s="563"/>
      <c r="X24" s="564"/>
      <c r="Y24" s="565"/>
      <c r="Z24" s="467" t="s">
        <v>171</v>
      </c>
      <c r="AA24" s="447"/>
      <c r="AB24" s="447"/>
      <c r="AC24" s="447"/>
      <c r="AD24" s="447"/>
      <c r="AE24" s="447"/>
      <c r="AF24" s="447"/>
      <c r="AG24" s="448"/>
      <c r="AH24" s="468">
        <v>111</v>
      </c>
      <c r="AI24" s="469"/>
      <c r="AJ24" s="469"/>
      <c r="AK24" s="469"/>
      <c r="AL24" s="511"/>
      <c r="AM24" s="468">
        <v>340326</v>
      </c>
      <c r="AN24" s="469"/>
      <c r="AO24" s="469"/>
      <c r="AP24" s="469"/>
      <c r="AQ24" s="469"/>
      <c r="AR24" s="511"/>
      <c r="AS24" s="468">
        <v>3066</v>
      </c>
      <c r="AT24" s="469"/>
      <c r="AU24" s="469"/>
      <c r="AV24" s="469"/>
      <c r="AW24" s="469"/>
      <c r="AX24" s="470"/>
      <c r="AY24" s="533" t="s">
        <v>172</v>
      </c>
      <c r="AZ24" s="534"/>
      <c r="BA24" s="534"/>
      <c r="BB24" s="534"/>
      <c r="BC24" s="534"/>
      <c r="BD24" s="534"/>
      <c r="BE24" s="534"/>
      <c r="BF24" s="534"/>
      <c r="BG24" s="534"/>
      <c r="BH24" s="534"/>
      <c r="BI24" s="534"/>
      <c r="BJ24" s="534"/>
      <c r="BK24" s="534"/>
      <c r="BL24" s="534"/>
      <c r="BM24" s="535"/>
      <c r="BN24" s="417">
        <v>5727913</v>
      </c>
      <c r="BO24" s="418"/>
      <c r="BP24" s="418"/>
      <c r="BQ24" s="418"/>
      <c r="BR24" s="418"/>
      <c r="BS24" s="418"/>
      <c r="BT24" s="418"/>
      <c r="BU24" s="419"/>
      <c r="BV24" s="417">
        <v>5693988</v>
      </c>
      <c r="BW24" s="418"/>
      <c r="BX24" s="418"/>
      <c r="BY24" s="418"/>
      <c r="BZ24" s="418"/>
      <c r="CA24" s="418"/>
      <c r="CB24" s="418"/>
      <c r="CC24" s="419"/>
      <c r="CD24" s="183"/>
      <c r="CE24" s="531"/>
      <c r="CF24" s="531"/>
      <c r="CG24" s="531"/>
      <c r="CH24" s="531"/>
      <c r="CI24" s="531"/>
      <c r="CJ24" s="531"/>
      <c r="CK24" s="531"/>
      <c r="CL24" s="531"/>
      <c r="CM24" s="531"/>
      <c r="CN24" s="531"/>
      <c r="CO24" s="531"/>
      <c r="CP24" s="531"/>
      <c r="CQ24" s="531"/>
      <c r="CR24" s="531"/>
      <c r="CS24" s="532"/>
      <c r="CT24" s="414"/>
      <c r="CU24" s="415"/>
      <c r="CV24" s="415"/>
      <c r="CW24" s="415"/>
      <c r="CX24" s="415"/>
      <c r="CY24" s="415"/>
      <c r="CZ24" s="415"/>
      <c r="DA24" s="416"/>
      <c r="DB24" s="414"/>
      <c r="DC24" s="415"/>
      <c r="DD24" s="415"/>
      <c r="DE24" s="415"/>
      <c r="DF24" s="415"/>
      <c r="DG24" s="415"/>
      <c r="DH24" s="415"/>
      <c r="DI24" s="416"/>
    </row>
    <row r="25" spans="1:113" ht="18.75" customHeight="1" x14ac:dyDescent="0.15">
      <c r="A25" s="170"/>
      <c r="B25" s="588"/>
      <c r="C25" s="564"/>
      <c r="D25" s="565"/>
      <c r="E25" s="467" t="s">
        <v>173</v>
      </c>
      <c r="F25" s="447"/>
      <c r="G25" s="447"/>
      <c r="H25" s="447"/>
      <c r="I25" s="447"/>
      <c r="J25" s="447"/>
      <c r="K25" s="448"/>
      <c r="L25" s="468">
        <v>1</v>
      </c>
      <c r="M25" s="469"/>
      <c r="N25" s="469"/>
      <c r="O25" s="469"/>
      <c r="P25" s="511"/>
      <c r="Q25" s="468">
        <v>5355</v>
      </c>
      <c r="R25" s="469"/>
      <c r="S25" s="469"/>
      <c r="T25" s="469"/>
      <c r="U25" s="469"/>
      <c r="V25" s="511"/>
      <c r="W25" s="563"/>
      <c r="X25" s="564"/>
      <c r="Y25" s="565"/>
      <c r="Z25" s="467" t="s">
        <v>174</v>
      </c>
      <c r="AA25" s="447"/>
      <c r="AB25" s="447"/>
      <c r="AC25" s="447"/>
      <c r="AD25" s="447"/>
      <c r="AE25" s="447"/>
      <c r="AF25" s="447"/>
      <c r="AG25" s="448"/>
      <c r="AH25" s="468" t="s">
        <v>130</v>
      </c>
      <c r="AI25" s="469"/>
      <c r="AJ25" s="469"/>
      <c r="AK25" s="469"/>
      <c r="AL25" s="511"/>
      <c r="AM25" s="468" t="s">
        <v>175</v>
      </c>
      <c r="AN25" s="469"/>
      <c r="AO25" s="469"/>
      <c r="AP25" s="469"/>
      <c r="AQ25" s="469"/>
      <c r="AR25" s="511"/>
      <c r="AS25" s="468" t="s">
        <v>130</v>
      </c>
      <c r="AT25" s="469"/>
      <c r="AU25" s="469"/>
      <c r="AV25" s="469"/>
      <c r="AW25" s="469"/>
      <c r="AX25" s="470"/>
      <c r="AY25" s="377" t="s">
        <v>176</v>
      </c>
      <c r="AZ25" s="378"/>
      <c r="BA25" s="378"/>
      <c r="BB25" s="378"/>
      <c r="BC25" s="378"/>
      <c r="BD25" s="378"/>
      <c r="BE25" s="378"/>
      <c r="BF25" s="378"/>
      <c r="BG25" s="378"/>
      <c r="BH25" s="378"/>
      <c r="BI25" s="378"/>
      <c r="BJ25" s="378"/>
      <c r="BK25" s="378"/>
      <c r="BL25" s="378"/>
      <c r="BM25" s="379"/>
      <c r="BN25" s="380">
        <v>218297</v>
      </c>
      <c r="BO25" s="381"/>
      <c r="BP25" s="381"/>
      <c r="BQ25" s="381"/>
      <c r="BR25" s="381"/>
      <c r="BS25" s="381"/>
      <c r="BT25" s="381"/>
      <c r="BU25" s="382"/>
      <c r="BV25" s="380">
        <v>652705</v>
      </c>
      <c r="BW25" s="381"/>
      <c r="BX25" s="381"/>
      <c r="BY25" s="381"/>
      <c r="BZ25" s="381"/>
      <c r="CA25" s="381"/>
      <c r="CB25" s="381"/>
      <c r="CC25" s="382"/>
      <c r="CD25" s="183"/>
      <c r="CE25" s="531"/>
      <c r="CF25" s="531"/>
      <c r="CG25" s="531"/>
      <c r="CH25" s="531"/>
      <c r="CI25" s="531"/>
      <c r="CJ25" s="531"/>
      <c r="CK25" s="531"/>
      <c r="CL25" s="531"/>
      <c r="CM25" s="531"/>
      <c r="CN25" s="531"/>
      <c r="CO25" s="531"/>
      <c r="CP25" s="531"/>
      <c r="CQ25" s="531"/>
      <c r="CR25" s="531"/>
      <c r="CS25" s="532"/>
      <c r="CT25" s="414"/>
      <c r="CU25" s="415"/>
      <c r="CV25" s="415"/>
      <c r="CW25" s="415"/>
      <c r="CX25" s="415"/>
      <c r="CY25" s="415"/>
      <c r="CZ25" s="415"/>
      <c r="DA25" s="416"/>
      <c r="DB25" s="414"/>
      <c r="DC25" s="415"/>
      <c r="DD25" s="415"/>
      <c r="DE25" s="415"/>
      <c r="DF25" s="415"/>
      <c r="DG25" s="415"/>
      <c r="DH25" s="415"/>
      <c r="DI25" s="416"/>
    </row>
    <row r="26" spans="1:113" ht="18.75" customHeight="1" x14ac:dyDescent="0.15">
      <c r="A26" s="170"/>
      <c r="B26" s="588"/>
      <c r="C26" s="564"/>
      <c r="D26" s="565"/>
      <c r="E26" s="467" t="s">
        <v>177</v>
      </c>
      <c r="F26" s="447"/>
      <c r="G26" s="447"/>
      <c r="H26" s="447"/>
      <c r="I26" s="447"/>
      <c r="J26" s="447"/>
      <c r="K26" s="448"/>
      <c r="L26" s="468">
        <v>1</v>
      </c>
      <c r="M26" s="469"/>
      <c r="N26" s="469"/>
      <c r="O26" s="469"/>
      <c r="P26" s="511"/>
      <c r="Q26" s="468">
        <v>5085</v>
      </c>
      <c r="R26" s="469"/>
      <c r="S26" s="469"/>
      <c r="T26" s="469"/>
      <c r="U26" s="469"/>
      <c r="V26" s="511"/>
      <c r="W26" s="563"/>
      <c r="X26" s="564"/>
      <c r="Y26" s="565"/>
      <c r="Z26" s="467" t="s">
        <v>178</v>
      </c>
      <c r="AA26" s="569"/>
      <c r="AB26" s="569"/>
      <c r="AC26" s="569"/>
      <c r="AD26" s="569"/>
      <c r="AE26" s="569"/>
      <c r="AF26" s="569"/>
      <c r="AG26" s="570"/>
      <c r="AH26" s="468">
        <v>5</v>
      </c>
      <c r="AI26" s="469"/>
      <c r="AJ26" s="469"/>
      <c r="AK26" s="469"/>
      <c r="AL26" s="511"/>
      <c r="AM26" s="468">
        <v>15905</v>
      </c>
      <c r="AN26" s="469"/>
      <c r="AO26" s="469"/>
      <c r="AP26" s="469"/>
      <c r="AQ26" s="469"/>
      <c r="AR26" s="511"/>
      <c r="AS26" s="468">
        <v>3181</v>
      </c>
      <c r="AT26" s="469"/>
      <c r="AU26" s="469"/>
      <c r="AV26" s="469"/>
      <c r="AW26" s="469"/>
      <c r="AX26" s="470"/>
      <c r="AY26" s="420" t="s">
        <v>179</v>
      </c>
      <c r="AZ26" s="421"/>
      <c r="BA26" s="421"/>
      <c r="BB26" s="421"/>
      <c r="BC26" s="421"/>
      <c r="BD26" s="421"/>
      <c r="BE26" s="421"/>
      <c r="BF26" s="421"/>
      <c r="BG26" s="421"/>
      <c r="BH26" s="421"/>
      <c r="BI26" s="421"/>
      <c r="BJ26" s="421"/>
      <c r="BK26" s="421"/>
      <c r="BL26" s="421"/>
      <c r="BM26" s="422"/>
      <c r="BN26" s="417" t="s">
        <v>180</v>
      </c>
      <c r="BO26" s="418"/>
      <c r="BP26" s="418"/>
      <c r="BQ26" s="418"/>
      <c r="BR26" s="418"/>
      <c r="BS26" s="418"/>
      <c r="BT26" s="418"/>
      <c r="BU26" s="419"/>
      <c r="BV26" s="417" t="s">
        <v>130</v>
      </c>
      <c r="BW26" s="418"/>
      <c r="BX26" s="418"/>
      <c r="BY26" s="418"/>
      <c r="BZ26" s="418"/>
      <c r="CA26" s="418"/>
      <c r="CB26" s="418"/>
      <c r="CC26" s="419"/>
      <c r="CD26" s="183"/>
      <c r="CE26" s="531"/>
      <c r="CF26" s="531"/>
      <c r="CG26" s="531"/>
      <c r="CH26" s="531"/>
      <c r="CI26" s="531"/>
      <c r="CJ26" s="531"/>
      <c r="CK26" s="531"/>
      <c r="CL26" s="531"/>
      <c r="CM26" s="531"/>
      <c r="CN26" s="531"/>
      <c r="CO26" s="531"/>
      <c r="CP26" s="531"/>
      <c r="CQ26" s="531"/>
      <c r="CR26" s="531"/>
      <c r="CS26" s="532"/>
      <c r="CT26" s="414"/>
      <c r="CU26" s="415"/>
      <c r="CV26" s="415"/>
      <c r="CW26" s="415"/>
      <c r="CX26" s="415"/>
      <c r="CY26" s="415"/>
      <c r="CZ26" s="415"/>
      <c r="DA26" s="416"/>
      <c r="DB26" s="414"/>
      <c r="DC26" s="415"/>
      <c r="DD26" s="415"/>
      <c r="DE26" s="415"/>
      <c r="DF26" s="415"/>
      <c r="DG26" s="415"/>
      <c r="DH26" s="415"/>
      <c r="DI26" s="416"/>
    </row>
    <row r="27" spans="1:113" ht="18.75" customHeight="1" thickBot="1" x14ac:dyDescent="0.2">
      <c r="A27" s="170"/>
      <c r="B27" s="588"/>
      <c r="C27" s="564"/>
      <c r="D27" s="565"/>
      <c r="E27" s="467" t="s">
        <v>181</v>
      </c>
      <c r="F27" s="447"/>
      <c r="G27" s="447"/>
      <c r="H27" s="447"/>
      <c r="I27" s="447"/>
      <c r="J27" s="447"/>
      <c r="K27" s="448"/>
      <c r="L27" s="468">
        <v>1</v>
      </c>
      <c r="M27" s="469"/>
      <c r="N27" s="469"/>
      <c r="O27" s="469"/>
      <c r="P27" s="511"/>
      <c r="Q27" s="468">
        <v>2550</v>
      </c>
      <c r="R27" s="469"/>
      <c r="S27" s="469"/>
      <c r="T27" s="469"/>
      <c r="U27" s="469"/>
      <c r="V27" s="511"/>
      <c r="W27" s="563"/>
      <c r="X27" s="564"/>
      <c r="Y27" s="565"/>
      <c r="Z27" s="467" t="s">
        <v>182</v>
      </c>
      <c r="AA27" s="447"/>
      <c r="AB27" s="447"/>
      <c r="AC27" s="447"/>
      <c r="AD27" s="447"/>
      <c r="AE27" s="447"/>
      <c r="AF27" s="447"/>
      <c r="AG27" s="448"/>
      <c r="AH27" s="468">
        <v>4</v>
      </c>
      <c r="AI27" s="469"/>
      <c r="AJ27" s="469"/>
      <c r="AK27" s="469"/>
      <c r="AL27" s="511"/>
      <c r="AM27" s="468">
        <v>11914</v>
      </c>
      <c r="AN27" s="469"/>
      <c r="AO27" s="469"/>
      <c r="AP27" s="469"/>
      <c r="AQ27" s="469"/>
      <c r="AR27" s="511"/>
      <c r="AS27" s="468">
        <v>2979</v>
      </c>
      <c r="AT27" s="469"/>
      <c r="AU27" s="469"/>
      <c r="AV27" s="469"/>
      <c r="AW27" s="469"/>
      <c r="AX27" s="470"/>
      <c r="AY27" s="512" t="s">
        <v>183</v>
      </c>
      <c r="AZ27" s="513"/>
      <c r="BA27" s="513"/>
      <c r="BB27" s="513"/>
      <c r="BC27" s="513"/>
      <c r="BD27" s="513"/>
      <c r="BE27" s="513"/>
      <c r="BF27" s="513"/>
      <c r="BG27" s="513"/>
      <c r="BH27" s="513"/>
      <c r="BI27" s="513"/>
      <c r="BJ27" s="513"/>
      <c r="BK27" s="513"/>
      <c r="BL27" s="513"/>
      <c r="BM27" s="514"/>
      <c r="BN27" s="536">
        <v>459491</v>
      </c>
      <c r="BO27" s="537"/>
      <c r="BP27" s="537"/>
      <c r="BQ27" s="537"/>
      <c r="BR27" s="537"/>
      <c r="BS27" s="537"/>
      <c r="BT27" s="537"/>
      <c r="BU27" s="538"/>
      <c r="BV27" s="536">
        <v>459491</v>
      </c>
      <c r="BW27" s="537"/>
      <c r="BX27" s="537"/>
      <c r="BY27" s="537"/>
      <c r="BZ27" s="537"/>
      <c r="CA27" s="537"/>
      <c r="CB27" s="537"/>
      <c r="CC27" s="538"/>
      <c r="CD27" s="185"/>
      <c r="CE27" s="531"/>
      <c r="CF27" s="531"/>
      <c r="CG27" s="531"/>
      <c r="CH27" s="531"/>
      <c r="CI27" s="531"/>
      <c r="CJ27" s="531"/>
      <c r="CK27" s="531"/>
      <c r="CL27" s="531"/>
      <c r="CM27" s="531"/>
      <c r="CN27" s="531"/>
      <c r="CO27" s="531"/>
      <c r="CP27" s="531"/>
      <c r="CQ27" s="531"/>
      <c r="CR27" s="531"/>
      <c r="CS27" s="532"/>
      <c r="CT27" s="414"/>
      <c r="CU27" s="415"/>
      <c r="CV27" s="415"/>
      <c r="CW27" s="415"/>
      <c r="CX27" s="415"/>
      <c r="CY27" s="415"/>
      <c r="CZ27" s="415"/>
      <c r="DA27" s="416"/>
      <c r="DB27" s="414"/>
      <c r="DC27" s="415"/>
      <c r="DD27" s="415"/>
      <c r="DE27" s="415"/>
      <c r="DF27" s="415"/>
      <c r="DG27" s="415"/>
      <c r="DH27" s="415"/>
      <c r="DI27" s="416"/>
    </row>
    <row r="28" spans="1:113" ht="18.75" customHeight="1" x14ac:dyDescent="0.15">
      <c r="A28" s="170"/>
      <c r="B28" s="588"/>
      <c r="C28" s="564"/>
      <c r="D28" s="565"/>
      <c r="E28" s="467" t="s">
        <v>184</v>
      </c>
      <c r="F28" s="447"/>
      <c r="G28" s="447"/>
      <c r="H28" s="447"/>
      <c r="I28" s="447"/>
      <c r="J28" s="447"/>
      <c r="K28" s="448"/>
      <c r="L28" s="468">
        <v>1</v>
      </c>
      <c r="M28" s="469"/>
      <c r="N28" s="469"/>
      <c r="O28" s="469"/>
      <c r="P28" s="511"/>
      <c r="Q28" s="468">
        <v>2050</v>
      </c>
      <c r="R28" s="469"/>
      <c r="S28" s="469"/>
      <c r="T28" s="469"/>
      <c r="U28" s="469"/>
      <c r="V28" s="511"/>
      <c r="W28" s="563"/>
      <c r="X28" s="564"/>
      <c r="Y28" s="565"/>
      <c r="Z28" s="467" t="s">
        <v>185</v>
      </c>
      <c r="AA28" s="447"/>
      <c r="AB28" s="447"/>
      <c r="AC28" s="447"/>
      <c r="AD28" s="447"/>
      <c r="AE28" s="447"/>
      <c r="AF28" s="447"/>
      <c r="AG28" s="448"/>
      <c r="AH28" s="468" t="s">
        <v>130</v>
      </c>
      <c r="AI28" s="469"/>
      <c r="AJ28" s="469"/>
      <c r="AK28" s="469"/>
      <c r="AL28" s="511"/>
      <c r="AM28" s="468" t="s">
        <v>180</v>
      </c>
      <c r="AN28" s="469"/>
      <c r="AO28" s="469"/>
      <c r="AP28" s="469"/>
      <c r="AQ28" s="469"/>
      <c r="AR28" s="511"/>
      <c r="AS28" s="468" t="s">
        <v>186</v>
      </c>
      <c r="AT28" s="469"/>
      <c r="AU28" s="469"/>
      <c r="AV28" s="469"/>
      <c r="AW28" s="469"/>
      <c r="AX28" s="470"/>
      <c r="AY28" s="571" t="s">
        <v>187</v>
      </c>
      <c r="AZ28" s="572"/>
      <c r="BA28" s="572"/>
      <c r="BB28" s="573"/>
      <c r="BC28" s="377" t="s">
        <v>48</v>
      </c>
      <c r="BD28" s="378"/>
      <c r="BE28" s="378"/>
      <c r="BF28" s="378"/>
      <c r="BG28" s="378"/>
      <c r="BH28" s="378"/>
      <c r="BI28" s="378"/>
      <c r="BJ28" s="378"/>
      <c r="BK28" s="378"/>
      <c r="BL28" s="378"/>
      <c r="BM28" s="379"/>
      <c r="BN28" s="380">
        <v>2211068</v>
      </c>
      <c r="BO28" s="381"/>
      <c r="BP28" s="381"/>
      <c r="BQ28" s="381"/>
      <c r="BR28" s="381"/>
      <c r="BS28" s="381"/>
      <c r="BT28" s="381"/>
      <c r="BU28" s="382"/>
      <c r="BV28" s="380">
        <v>2110739</v>
      </c>
      <c r="BW28" s="381"/>
      <c r="BX28" s="381"/>
      <c r="BY28" s="381"/>
      <c r="BZ28" s="381"/>
      <c r="CA28" s="381"/>
      <c r="CB28" s="381"/>
      <c r="CC28" s="382"/>
      <c r="CD28" s="183"/>
      <c r="CE28" s="531"/>
      <c r="CF28" s="531"/>
      <c r="CG28" s="531"/>
      <c r="CH28" s="531"/>
      <c r="CI28" s="531"/>
      <c r="CJ28" s="531"/>
      <c r="CK28" s="531"/>
      <c r="CL28" s="531"/>
      <c r="CM28" s="531"/>
      <c r="CN28" s="531"/>
      <c r="CO28" s="531"/>
      <c r="CP28" s="531"/>
      <c r="CQ28" s="531"/>
      <c r="CR28" s="531"/>
      <c r="CS28" s="532"/>
      <c r="CT28" s="414"/>
      <c r="CU28" s="415"/>
      <c r="CV28" s="415"/>
      <c r="CW28" s="415"/>
      <c r="CX28" s="415"/>
      <c r="CY28" s="415"/>
      <c r="CZ28" s="415"/>
      <c r="DA28" s="416"/>
      <c r="DB28" s="414"/>
      <c r="DC28" s="415"/>
      <c r="DD28" s="415"/>
      <c r="DE28" s="415"/>
      <c r="DF28" s="415"/>
      <c r="DG28" s="415"/>
      <c r="DH28" s="415"/>
      <c r="DI28" s="416"/>
    </row>
    <row r="29" spans="1:113" ht="18.75" customHeight="1" x14ac:dyDescent="0.15">
      <c r="A29" s="170"/>
      <c r="B29" s="588"/>
      <c r="C29" s="564"/>
      <c r="D29" s="565"/>
      <c r="E29" s="467" t="s">
        <v>188</v>
      </c>
      <c r="F29" s="447"/>
      <c r="G29" s="447"/>
      <c r="H29" s="447"/>
      <c r="I29" s="447"/>
      <c r="J29" s="447"/>
      <c r="K29" s="448"/>
      <c r="L29" s="468">
        <v>11</v>
      </c>
      <c r="M29" s="469"/>
      <c r="N29" s="469"/>
      <c r="O29" s="469"/>
      <c r="P29" s="511"/>
      <c r="Q29" s="468">
        <v>1950</v>
      </c>
      <c r="R29" s="469"/>
      <c r="S29" s="469"/>
      <c r="T29" s="469"/>
      <c r="U29" s="469"/>
      <c r="V29" s="511"/>
      <c r="W29" s="566"/>
      <c r="X29" s="567"/>
      <c r="Y29" s="568"/>
      <c r="Z29" s="467" t="s">
        <v>189</v>
      </c>
      <c r="AA29" s="447"/>
      <c r="AB29" s="447"/>
      <c r="AC29" s="447"/>
      <c r="AD29" s="447"/>
      <c r="AE29" s="447"/>
      <c r="AF29" s="447"/>
      <c r="AG29" s="448"/>
      <c r="AH29" s="468">
        <v>115</v>
      </c>
      <c r="AI29" s="469"/>
      <c r="AJ29" s="469"/>
      <c r="AK29" s="469"/>
      <c r="AL29" s="511"/>
      <c r="AM29" s="468">
        <v>352240</v>
      </c>
      <c r="AN29" s="469"/>
      <c r="AO29" s="469"/>
      <c r="AP29" s="469"/>
      <c r="AQ29" s="469"/>
      <c r="AR29" s="511"/>
      <c r="AS29" s="468">
        <v>3063</v>
      </c>
      <c r="AT29" s="469"/>
      <c r="AU29" s="469"/>
      <c r="AV29" s="469"/>
      <c r="AW29" s="469"/>
      <c r="AX29" s="470"/>
      <c r="AY29" s="574"/>
      <c r="AZ29" s="575"/>
      <c r="BA29" s="575"/>
      <c r="BB29" s="576"/>
      <c r="BC29" s="451" t="s">
        <v>190</v>
      </c>
      <c r="BD29" s="452"/>
      <c r="BE29" s="452"/>
      <c r="BF29" s="452"/>
      <c r="BG29" s="452"/>
      <c r="BH29" s="452"/>
      <c r="BI29" s="452"/>
      <c r="BJ29" s="452"/>
      <c r="BK29" s="452"/>
      <c r="BL29" s="452"/>
      <c r="BM29" s="453"/>
      <c r="BN29" s="417">
        <v>51337</v>
      </c>
      <c r="BO29" s="418"/>
      <c r="BP29" s="418"/>
      <c r="BQ29" s="418"/>
      <c r="BR29" s="418"/>
      <c r="BS29" s="418"/>
      <c r="BT29" s="418"/>
      <c r="BU29" s="419"/>
      <c r="BV29" s="417">
        <v>4561</v>
      </c>
      <c r="BW29" s="418"/>
      <c r="BX29" s="418"/>
      <c r="BY29" s="418"/>
      <c r="BZ29" s="418"/>
      <c r="CA29" s="418"/>
      <c r="CB29" s="418"/>
      <c r="CC29" s="419"/>
      <c r="CD29" s="185"/>
      <c r="CE29" s="531"/>
      <c r="CF29" s="531"/>
      <c r="CG29" s="531"/>
      <c r="CH29" s="531"/>
      <c r="CI29" s="531"/>
      <c r="CJ29" s="531"/>
      <c r="CK29" s="531"/>
      <c r="CL29" s="531"/>
      <c r="CM29" s="531"/>
      <c r="CN29" s="531"/>
      <c r="CO29" s="531"/>
      <c r="CP29" s="531"/>
      <c r="CQ29" s="531"/>
      <c r="CR29" s="531"/>
      <c r="CS29" s="532"/>
      <c r="CT29" s="414"/>
      <c r="CU29" s="415"/>
      <c r="CV29" s="415"/>
      <c r="CW29" s="415"/>
      <c r="CX29" s="415"/>
      <c r="CY29" s="415"/>
      <c r="CZ29" s="415"/>
      <c r="DA29" s="416"/>
      <c r="DB29" s="414"/>
      <c r="DC29" s="415"/>
      <c r="DD29" s="415"/>
      <c r="DE29" s="415"/>
      <c r="DF29" s="415"/>
      <c r="DG29" s="415"/>
      <c r="DH29" s="415"/>
      <c r="DI29" s="416"/>
    </row>
    <row r="30" spans="1:113" ht="18.75" customHeight="1" thickBot="1" x14ac:dyDescent="0.2">
      <c r="A30" s="170"/>
      <c r="B30" s="589"/>
      <c r="C30" s="590"/>
      <c r="D30" s="591"/>
      <c r="E30" s="471"/>
      <c r="F30" s="472"/>
      <c r="G30" s="472"/>
      <c r="H30" s="472"/>
      <c r="I30" s="472"/>
      <c r="J30" s="472"/>
      <c r="K30" s="473"/>
      <c r="L30" s="581"/>
      <c r="M30" s="582"/>
      <c r="N30" s="582"/>
      <c r="O30" s="582"/>
      <c r="P30" s="583"/>
      <c r="Q30" s="581"/>
      <c r="R30" s="582"/>
      <c r="S30" s="582"/>
      <c r="T30" s="582"/>
      <c r="U30" s="582"/>
      <c r="V30" s="583"/>
      <c r="W30" s="584" t="s">
        <v>191</v>
      </c>
      <c r="X30" s="585"/>
      <c r="Y30" s="585"/>
      <c r="Z30" s="585"/>
      <c r="AA30" s="585"/>
      <c r="AB30" s="585"/>
      <c r="AC30" s="585"/>
      <c r="AD30" s="585"/>
      <c r="AE30" s="585"/>
      <c r="AF30" s="585"/>
      <c r="AG30" s="586"/>
      <c r="AH30" s="544">
        <v>98</v>
      </c>
      <c r="AI30" s="545"/>
      <c r="AJ30" s="545"/>
      <c r="AK30" s="545"/>
      <c r="AL30" s="545"/>
      <c r="AM30" s="545"/>
      <c r="AN30" s="545"/>
      <c r="AO30" s="545"/>
      <c r="AP30" s="545"/>
      <c r="AQ30" s="545"/>
      <c r="AR30" s="545"/>
      <c r="AS30" s="545"/>
      <c r="AT30" s="545"/>
      <c r="AU30" s="545"/>
      <c r="AV30" s="545"/>
      <c r="AW30" s="545"/>
      <c r="AX30" s="547"/>
      <c r="AY30" s="577"/>
      <c r="AZ30" s="578"/>
      <c r="BA30" s="578"/>
      <c r="BB30" s="579"/>
      <c r="BC30" s="533" t="s">
        <v>50</v>
      </c>
      <c r="BD30" s="534"/>
      <c r="BE30" s="534"/>
      <c r="BF30" s="534"/>
      <c r="BG30" s="534"/>
      <c r="BH30" s="534"/>
      <c r="BI30" s="534"/>
      <c r="BJ30" s="534"/>
      <c r="BK30" s="534"/>
      <c r="BL30" s="534"/>
      <c r="BM30" s="535"/>
      <c r="BN30" s="536">
        <v>1619399</v>
      </c>
      <c r="BO30" s="537"/>
      <c r="BP30" s="537"/>
      <c r="BQ30" s="537"/>
      <c r="BR30" s="537"/>
      <c r="BS30" s="537"/>
      <c r="BT30" s="537"/>
      <c r="BU30" s="538"/>
      <c r="BV30" s="536">
        <v>1625134</v>
      </c>
      <c r="BW30" s="537"/>
      <c r="BX30" s="537"/>
      <c r="BY30" s="537"/>
      <c r="BZ30" s="537"/>
      <c r="CA30" s="537"/>
      <c r="CB30" s="537"/>
      <c r="CC30" s="538"/>
      <c r="CD30" s="186"/>
      <c r="CE30" s="187"/>
      <c r="CF30" s="187"/>
      <c r="CG30" s="187"/>
      <c r="CH30" s="187"/>
      <c r="CI30" s="187"/>
      <c r="CJ30" s="187"/>
      <c r="CK30" s="187"/>
      <c r="CL30" s="187"/>
      <c r="CM30" s="187"/>
      <c r="CN30" s="187"/>
      <c r="CO30" s="187"/>
      <c r="CP30" s="187"/>
      <c r="CQ30" s="187"/>
      <c r="CR30" s="187"/>
      <c r="CS30" s="188"/>
      <c r="CT30" s="189"/>
      <c r="CU30" s="190"/>
      <c r="CV30" s="190"/>
      <c r="CW30" s="190"/>
      <c r="CX30" s="190"/>
      <c r="CY30" s="190"/>
      <c r="CZ30" s="190"/>
      <c r="DA30" s="191"/>
      <c r="DB30" s="189"/>
      <c r="DC30" s="190"/>
      <c r="DD30" s="190"/>
      <c r="DE30" s="190"/>
      <c r="DF30" s="190"/>
      <c r="DG30" s="190"/>
      <c r="DH30" s="190"/>
      <c r="DI30" s="191"/>
    </row>
    <row r="31" spans="1:113" ht="13.5" customHeight="1" x14ac:dyDescent="0.15">
      <c r="A31" s="170"/>
      <c r="B31" s="192"/>
      <c r="DI31" s="193"/>
    </row>
    <row r="32" spans="1:113" ht="13.5" customHeight="1" x14ac:dyDescent="0.15">
      <c r="A32" s="170"/>
      <c r="B32" s="194"/>
      <c r="C32" s="580" t="s">
        <v>192</v>
      </c>
      <c r="D32" s="580"/>
      <c r="E32" s="580"/>
      <c r="F32" s="580"/>
      <c r="G32" s="580"/>
      <c r="H32" s="580"/>
      <c r="I32" s="580"/>
      <c r="J32" s="580"/>
      <c r="K32" s="580"/>
      <c r="L32" s="580"/>
      <c r="M32" s="580"/>
      <c r="N32" s="580"/>
      <c r="O32" s="580"/>
      <c r="P32" s="580"/>
      <c r="Q32" s="580"/>
      <c r="R32" s="580"/>
      <c r="S32" s="580"/>
      <c r="U32" s="421" t="s">
        <v>193</v>
      </c>
      <c r="V32" s="421"/>
      <c r="W32" s="421"/>
      <c r="X32" s="421"/>
      <c r="Y32" s="421"/>
      <c r="Z32" s="421"/>
      <c r="AA32" s="421"/>
      <c r="AB32" s="421"/>
      <c r="AC32" s="421"/>
      <c r="AD32" s="421"/>
      <c r="AE32" s="421"/>
      <c r="AF32" s="421"/>
      <c r="AG32" s="421"/>
      <c r="AH32" s="421"/>
      <c r="AI32" s="421"/>
      <c r="AJ32" s="421"/>
      <c r="AK32" s="421"/>
      <c r="AM32" s="421" t="s">
        <v>194</v>
      </c>
      <c r="AN32" s="421"/>
      <c r="AO32" s="421"/>
      <c r="AP32" s="421"/>
      <c r="AQ32" s="421"/>
      <c r="AR32" s="421"/>
      <c r="AS32" s="421"/>
      <c r="AT32" s="421"/>
      <c r="AU32" s="421"/>
      <c r="AV32" s="421"/>
      <c r="AW32" s="421"/>
      <c r="AX32" s="421"/>
      <c r="AY32" s="421"/>
      <c r="AZ32" s="421"/>
      <c r="BA32" s="421"/>
      <c r="BB32" s="421"/>
      <c r="BC32" s="421"/>
      <c r="BE32" s="421" t="s">
        <v>195</v>
      </c>
      <c r="BF32" s="421"/>
      <c r="BG32" s="421"/>
      <c r="BH32" s="421"/>
      <c r="BI32" s="421"/>
      <c r="BJ32" s="421"/>
      <c r="BK32" s="421"/>
      <c r="BL32" s="421"/>
      <c r="BM32" s="421"/>
      <c r="BN32" s="421"/>
      <c r="BO32" s="421"/>
      <c r="BP32" s="421"/>
      <c r="BQ32" s="421"/>
      <c r="BR32" s="421"/>
      <c r="BS32" s="421"/>
      <c r="BT32" s="421"/>
      <c r="BU32" s="421"/>
      <c r="BW32" s="421" t="s">
        <v>196</v>
      </c>
      <c r="BX32" s="421"/>
      <c r="BY32" s="421"/>
      <c r="BZ32" s="421"/>
      <c r="CA32" s="421"/>
      <c r="CB32" s="421"/>
      <c r="CC32" s="421"/>
      <c r="CD32" s="421"/>
      <c r="CE32" s="421"/>
      <c r="CF32" s="421"/>
      <c r="CG32" s="421"/>
      <c r="CH32" s="421"/>
      <c r="CI32" s="421"/>
      <c r="CJ32" s="421"/>
      <c r="CK32" s="421"/>
      <c r="CL32" s="421"/>
      <c r="CM32" s="421"/>
      <c r="CO32" s="421" t="s">
        <v>197</v>
      </c>
      <c r="CP32" s="421"/>
      <c r="CQ32" s="421"/>
      <c r="CR32" s="421"/>
      <c r="CS32" s="421"/>
      <c r="CT32" s="421"/>
      <c r="CU32" s="421"/>
      <c r="CV32" s="421"/>
      <c r="CW32" s="421"/>
      <c r="CX32" s="421"/>
      <c r="CY32" s="421"/>
      <c r="CZ32" s="421"/>
      <c r="DA32" s="421"/>
      <c r="DB32" s="421"/>
      <c r="DC32" s="421"/>
      <c r="DD32" s="421"/>
      <c r="DE32" s="421"/>
      <c r="DI32" s="193"/>
    </row>
    <row r="33" spans="1:113" ht="13.5" customHeight="1" x14ac:dyDescent="0.15">
      <c r="A33" s="170"/>
      <c r="B33" s="194"/>
      <c r="C33" s="441" t="s">
        <v>198</v>
      </c>
      <c r="D33" s="441"/>
      <c r="E33" s="406" t="s">
        <v>199</v>
      </c>
      <c r="F33" s="406"/>
      <c r="G33" s="406"/>
      <c r="H33" s="406"/>
      <c r="I33" s="406"/>
      <c r="J33" s="406"/>
      <c r="K33" s="406"/>
      <c r="L33" s="406"/>
      <c r="M33" s="406"/>
      <c r="N33" s="406"/>
      <c r="O33" s="406"/>
      <c r="P33" s="406"/>
      <c r="Q33" s="406"/>
      <c r="R33" s="406"/>
      <c r="S33" s="406"/>
      <c r="T33" s="195"/>
      <c r="U33" s="441" t="s">
        <v>200</v>
      </c>
      <c r="V33" s="441"/>
      <c r="W33" s="406" t="s">
        <v>199</v>
      </c>
      <c r="X33" s="406"/>
      <c r="Y33" s="406"/>
      <c r="Z33" s="406"/>
      <c r="AA33" s="406"/>
      <c r="AB33" s="406"/>
      <c r="AC33" s="406"/>
      <c r="AD33" s="406"/>
      <c r="AE33" s="406"/>
      <c r="AF33" s="406"/>
      <c r="AG33" s="406"/>
      <c r="AH33" s="406"/>
      <c r="AI33" s="406"/>
      <c r="AJ33" s="406"/>
      <c r="AK33" s="406"/>
      <c r="AL33" s="195"/>
      <c r="AM33" s="441" t="s">
        <v>201</v>
      </c>
      <c r="AN33" s="441"/>
      <c r="AO33" s="406" t="s">
        <v>199</v>
      </c>
      <c r="AP33" s="406"/>
      <c r="AQ33" s="406"/>
      <c r="AR33" s="406"/>
      <c r="AS33" s="406"/>
      <c r="AT33" s="406"/>
      <c r="AU33" s="406"/>
      <c r="AV33" s="406"/>
      <c r="AW33" s="406"/>
      <c r="AX33" s="406"/>
      <c r="AY33" s="406"/>
      <c r="AZ33" s="406"/>
      <c r="BA33" s="406"/>
      <c r="BB33" s="406"/>
      <c r="BC33" s="406"/>
      <c r="BD33" s="196"/>
      <c r="BE33" s="406" t="s">
        <v>202</v>
      </c>
      <c r="BF33" s="406"/>
      <c r="BG33" s="406" t="s">
        <v>203</v>
      </c>
      <c r="BH33" s="406"/>
      <c r="BI33" s="406"/>
      <c r="BJ33" s="406"/>
      <c r="BK33" s="406"/>
      <c r="BL33" s="406"/>
      <c r="BM33" s="406"/>
      <c r="BN33" s="406"/>
      <c r="BO33" s="406"/>
      <c r="BP33" s="406"/>
      <c r="BQ33" s="406"/>
      <c r="BR33" s="406"/>
      <c r="BS33" s="406"/>
      <c r="BT33" s="406"/>
      <c r="BU33" s="406"/>
      <c r="BV33" s="196"/>
      <c r="BW33" s="441" t="s">
        <v>202</v>
      </c>
      <c r="BX33" s="441"/>
      <c r="BY33" s="406" t="s">
        <v>204</v>
      </c>
      <c r="BZ33" s="406"/>
      <c r="CA33" s="406"/>
      <c r="CB33" s="406"/>
      <c r="CC33" s="406"/>
      <c r="CD33" s="406"/>
      <c r="CE33" s="406"/>
      <c r="CF33" s="406"/>
      <c r="CG33" s="406"/>
      <c r="CH33" s="406"/>
      <c r="CI33" s="406"/>
      <c r="CJ33" s="406"/>
      <c r="CK33" s="406"/>
      <c r="CL33" s="406"/>
      <c r="CM33" s="406"/>
      <c r="CN33" s="195"/>
      <c r="CO33" s="441" t="s">
        <v>198</v>
      </c>
      <c r="CP33" s="441"/>
      <c r="CQ33" s="406" t="s">
        <v>205</v>
      </c>
      <c r="CR33" s="406"/>
      <c r="CS33" s="406"/>
      <c r="CT33" s="406"/>
      <c r="CU33" s="406"/>
      <c r="CV33" s="406"/>
      <c r="CW33" s="406"/>
      <c r="CX33" s="406"/>
      <c r="CY33" s="406"/>
      <c r="CZ33" s="406"/>
      <c r="DA33" s="406"/>
      <c r="DB33" s="406"/>
      <c r="DC33" s="406"/>
      <c r="DD33" s="406"/>
      <c r="DE33" s="406"/>
      <c r="DF33" s="195"/>
      <c r="DG33" s="606" t="s">
        <v>206</v>
      </c>
      <c r="DH33" s="606"/>
      <c r="DI33" s="197"/>
    </row>
    <row r="34" spans="1:113" ht="32.25" customHeight="1" x14ac:dyDescent="0.15">
      <c r="A34" s="170"/>
      <c r="B34" s="194"/>
      <c r="C34" s="607">
        <f>IF(E34="","",1)</f>
        <v>1</v>
      </c>
      <c r="D34" s="607"/>
      <c r="E34" s="608" t="str">
        <f>IF('各会計、関係団体の財政状況及び健全化判断比率'!B7="","",'各会計、関係団体の財政状況及び健全化判断比率'!B7)</f>
        <v>一般会計</v>
      </c>
      <c r="F34" s="608"/>
      <c r="G34" s="608"/>
      <c r="H34" s="608"/>
      <c r="I34" s="608"/>
      <c r="J34" s="608"/>
      <c r="K34" s="608"/>
      <c r="L34" s="608"/>
      <c r="M34" s="608"/>
      <c r="N34" s="608"/>
      <c r="O34" s="608"/>
      <c r="P34" s="608"/>
      <c r="Q34" s="608"/>
      <c r="R34" s="608"/>
      <c r="S34" s="608"/>
      <c r="T34" s="170"/>
      <c r="U34" s="607">
        <f>IF(W34="","",MAX(C34:D43)+1)</f>
        <v>3</v>
      </c>
      <c r="V34" s="607"/>
      <c r="W34" s="608" t="str">
        <f>IF('各会計、関係団体の財政状況及び健全化判断比率'!B28="","",'各会計、関係団体の財政状況及び健全化判断比率'!B28)</f>
        <v>国民健康保険特別会計</v>
      </c>
      <c r="X34" s="608"/>
      <c r="Y34" s="608"/>
      <c r="Z34" s="608"/>
      <c r="AA34" s="608"/>
      <c r="AB34" s="608"/>
      <c r="AC34" s="608"/>
      <c r="AD34" s="608"/>
      <c r="AE34" s="608"/>
      <c r="AF34" s="608"/>
      <c r="AG34" s="608"/>
      <c r="AH34" s="608"/>
      <c r="AI34" s="608"/>
      <c r="AJ34" s="608"/>
      <c r="AK34" s="608"/>
      <c r="AL34" s="170"/>
      <c r="AM34" s="607">
        <f>IF(AO34="","",MAX(C34:D43,U34:V43)+1)</f>
        <v>5</v>
      </c>
      <c r="AN34" s="607"/>
      <c r="AO34" s="608" t="str">
        <f>IF('各会計、関係団体の財政状況及び健全化判断比率'!B30="","",'各会計、関係団体の財政状況及び健全化判断比率'!B30)</f>
        <v>水道事業特別会計</v>
      </c>
      <c r="AP34" s="608"/>
      <c r="AQ34" s="608"/>
      <c r="AR34" s="608"/>
      <c r="AS34" s="608"/>
      <c r="AT34" s="608"/>
      <c r="AU34" s="608"/>
      <c r="AV34" s="608"/>
      <c r="AW34" s="608"/>
      <c r="AX34" s="608"/>
      <c r="AY34" s="608"/>
      <c r="AZ34" s="608"/>
      <c r="BA34" s="608"/>
      <c r="BB34" s="608"/>
      <c r="BC34" s="608"/>
      <c r="BD34" s="170"/>
      <c r="BE34" s="607">
        <f>IF(BG34="","",MAX(C34:D43,U34:V43,AM34:AN43)+1)</f>
        <v>6</v>
      </c>
      <c r="BF34" s="607"/>
      <c r="BG34" s="608" t="str">
        <f>IF('各会計、関係団体の財政状況及び健全化判断比率'!B31="","",'各会計、関係団体の財政状況及び健全化判断比率'!B31)</f>
        <v>町営浄化槽整備推進事業特別会計</v>
      </c>
      <c r="BH34" s="608"/>
      <c r="BI34" s="608"/>
      <c r="BJ34" s="608"/>
      <c r="BK34" s="608"/>
      <c r="BL34" s="608"/>
      <c r="BM34" s="608"/>
      <c r="BN34" s="608"/>
      <c r="BO34" s="608"/>
      <c r="BP34" s="608"/>
      <c r="BQ34" s="608"/>
      <c r="BR34" s="608"/>
      <c r="BS34" s="608"/>
      <c r="BT34" s="608"/>
      <c r="BU34" s="608"/>
      <c r="BV34" s="170"/>
      <c r="BW34" s="607">
        <f>IF(BY34="","",MAX(C34:D43,U34:V43,AM34:AN43,BE34:BF43)+1)</f>
        <v>7</v>
      </c>
      <c r="BX34" s="607"/>
      <c r="BY34" s="608" t="str">
        <f>IF('各会計、関係団体の財政状況及び健全化判断比率'!B68="","",'各会計、関係団体の財政状況及び健全化判断比率'!B68)</f>
        <v>三重県市町総合事務組合（一般会計）</v>
      </c>
      <c r="BZ34" s="608"/>
      <c r="CA34" s="608"/>
      <c r="CB34" s="608"/>
      <c r="CC34" s="608"/>
      <c r="CD34" s="608"/>
      <c r="CE34" s="608"/>
      <c r="CF34" s="608"/>
      <c r="CG34" s="608"/>
      <c r="CH34" s="608"/>
      <c r="CI34" s="608"/>
      <c r="CJ34" s="608"/>
      <c r="CK34" s="608"/>
      <c r="CL34" s="608"/>
      <c r="CM34" s="608"/>
      <c r="CN34" s="170"/>
      <c r="CO34" s="607" t="str">
        <f>IF(CQ34="","",MAX(C34:D43,U34:V43,AM34:AN43,BE34:BF43,BW34:BX43)+1)</f>
        <v/>
      </c>
      <c r="CP34" s="607"/>
      <c r="CQ34" s="608" t="str">
        <f>IF('各会計、関係団体の財政状況及び健全化判断比率'!BS7="","",'各会計、関係団体の財政状況及び健全化判断比率'!BS7)</f>
        <v/>
      </c>
      <c r="CR34" s="608"/>
      <c r="CS34" s="608"/>
      <c r="CT34" s="608"/>
      <c r="CU34" s="608"/>
      <c r="CV34" s="608"/>
      <c r="CW34" s="608"/>
      <c r="CX34" s="608"/>
      <c r="CY34" s="608"/>
      <c r="CZ34" s="608"/>
      <c r="DA34" s="608"/>
      <c r="DB34" s="608"/>
      <c r="DC34" s="608"/>
      <c r="DD34" s="608"/>
      <c r="DE34" s="608"/>
      <c r="DG34" s="609" t="str">
        <f>IF('各会計、関係団体の財政状況及び健全化判断比率'!BR7="","",'各会計、関係団体の財政状況及び健全化判断比率'!BR7)</f>
        <v/>
      </c>
      <c r="DH34" s="609"/>
      <c r="DI34" s="197"/>
    </row>
    <row r="35" spans="1:113" ht="32.25" customHeight="1" x14ac:dyDescent="0.15">
      <c r="A35" s="170"/>
      <c r="B35" s="194"/>
      <c r="C35" s="607">
        <f>IF(E35="","",C34+1)</f>
        <v>2</v>
      </c>
      <c r="D35" s="607"/>
      <c r="E35" s="608" t="str">
        <f>IF('各会計、関係団体の財政状況及び健全化判断比率'!B8="","",'各会計、関係団体の財政状況及び健全化判断比率'!B8)</f>
        <v>診療所事業特別会計</v>
      </c>
      <c r="F35" s="608"/>
      <c r="G35" s="608"/>
      <c r="H35" s="608"/>
      <c r="I35" s="608"/>
      <c r="J35" s="608"/>
      <c r="K35" s="608"/>
      <c r="L35" s="608"/>
      <c r="M35" s="608"/>
      <c r="N35" s="608"/>
      <c r="O35" s="608"/>
      <c r="P35" s="608"/>
      <c r="Q35" s="608"/>
      <c r="R35" s="608"/>
      <c r="S35" s="608"/>
      <c r="T35" s="170"/>
      <c r="U35" s="607">
        <f>IF(W35="","",U34+1)</f>
        <v>4</v>
      </c>
      <c r="V35" s="607"/>
      <c r="W35" s="608" t="str">
        <f>IF('各会計、関係団体の財政状況及び健全化判断比率'!B29="","",'各会計、関係団体の財政状況及び健全化判断比率'!B29)</f>
        <v>後期高齢者医療特別会計</v>
      </c>
      <c r="X35" s="608"/>
      <c r="Y35" s="608"/>
      <c r="Z35" s="608"/>
      <c r="AA35" s="608"/>
      <c r="AB35" s="608"/>
      <c r="AC35" s="608"/>
      <c r="AD35" s="608"/>
      <c r="AE35" s="608"/>
      <c r="AF35" s="608"/>
      <c r="AG35" s="608"/>
      <c r="AH35" s="608"/>
      <c r="AI35" s="608"/>
      <c r="AJ35" s="608"/>
      <c r="AK35" s="608"/>
      <c r="AL35" s="170"/>
      <c r="AM35" s="607" t="str">
        <f t="shared" ref="AM35:AM43" si="0">IF(AO35="","",AM34+1)</f>
        <v/>
      </c>
      <c r="AN35" s="607"/>
      <c r="AO35" s="608"/>
      <c r="AP35" s="608"/>
      <c r="AQ35" s="608"/>
      <c r="AR35" s="608"/>
      <c r="AS35" s="608"/>
      <c r="AT35" s="608"/>
      <c r="AU35" s="608"/>
      <c r="AV35" s="608"/>
      <c r="AW35" s="608"/>
      <c r="AX35" s="608"/>
      <c r="AY35" s="608"/>
      <c r="AZ35" s="608"/>
      <c r="BA35" s="608"/>
      <c r="BB35" s="608"/>
      <c r="BC35" s="608"/>
      <c r="BD35" s="170"/>
      <c r="BE35" s="607" t="str">
        <f t="shared" ref="BE35:BE43" si="1">IF(BG35="","",BE34+1)</f>
        <v/>
      </c>
      <c r="BF35" s="607"/>
      <c r="BG35" s="608"/>
      <c r="BH35" s="608"/>
      <c r="BI35" s="608"/>
      <c r="BJ35" s="608"/>
      <c r="BK35" s="608"/>
      <c r="BL35" s="608"/>
      <c r="BM35" s="608"/>
      <c r="BN35" s="608"/>
      <c r="BO35" s="608"/>
      <c r="BP35" s="608"/>
      <c r="BQ35" s="608"/>
      <c r="BR35" s="608"/>
      <c r="BS35" s="608"/>
      <c r="BT35" s="608"/>
      <c r="BU35" s="608"/>
      <c r="BV35" s="170"/>
      <c r="BW35" s="607">
        <f t="shared" ref="BW35:BW43" si="2">IF(BY35="","",BW34+1)</f>
        <v>8</v>
      </c>
      <c r="BX35" s="607"/>
      <c r="BY35" s="608" t="str">
        <f>IF('各会計、関係団体の財政状況及び健全化判断比率'!B69="","",'各会計、関係団体の財政状況及び健全化判断比率'!B69)</f>
        <v>　〃（共同研修特別会計）</v>
      </c>
      <c r="BZ35" s="608"/>
      <c r="CA35" s="608"/>
      <c r="CB35" s="608"/>
      <c r="CC35" s="608"/>
      <c r="CD35" s="608"/>
      <c r="CE35" s="608"/>
      <c r="CF35" s="608"/>
      <c r="CG35" s="608"/>
      <c r="CH35" s="608"/>
      <c r="CI35" s="608"/>
      <c r="CJ35" s="608"/>
      <c r="CK35" s="608"/>
      <c r="CL35" s="608"/>
      <c r="CM35" s="608"/>
      <c r="CN35" s="170"/>
      <c r="CO35" s="607" t="str">
        <f t="shared" ref="CO35:CO43" si="3">IF(CQ35="","",CO34+1)</f>
        <v/>
      </c>
      <c r="CP35" s="607"/>
      <c r="CQ35" s="608" t="str">
        <f>IF('各会計、関係団体の財政状況及び健全化判断比率'!BS8="","",'各会計、関係団体の財政状況及び健全化判断比率'!BS8)</f>
        <v/>
      </c>
      <c r="CR35" s="608"/>
      <c r="CS35" s="608"/>
      <c r="CT35" s="608"/>
      <c r="CU35" s="608"/>
      <c r="CV35" s="608"/>
      <c r="CW35" s="608"/>
      <c r="CX35" s="608"/>
      <c r="CY35" s="608"/>
      <c r="CZ35" s="608"/>
      <c r="DA35" s="608"/>
      <c r="DB35" s="608"/>
      <c r="DC35" s="608"/>
      <c r="DD35" s="608"/>
      <c r="DE35" s="608"/>
      <c r="DG35" s="609" t="str">
        <f>IF('各会計、関係団体の財政状況及び健全化判断比率'!BR8="","",'各会計、関係団体の財政状況及び健全化判断比率'!BR8)</f>
        <v/>
      </c>
      <c r="DH35" s="609"/>
      <c r="DI35" s="197"/>
    </row>
    <row r="36" spans="1:113" ht="32.25" customHeight="1" x14ac:dyDescent="0.15">
      <c r="A36" s="170"/>
      <c r="B36" s="194"/>
      <c r="C36" s="607" t="str">
        <f>IF(E36="","",C35+1)</f>
        <v/>
      </c>
      <c r="D36" s="607"/>
      <c r="E36" s="608" t="str">
        <f>IF('各会計、関係団体の財政状況及び健全化判断比率'!B9="","",'各会計、関係団体の財政状況及び健全化判断比率'!B9)</f>
        <v/>
      </c>
      <c r="F36" s="608"/>
      <c r="G36" s="608"/>
      <c r="H36" s="608"/>
      <c r="I36" s="608"/>
      <c r="J36" s="608"/>
      <c r="K36" s="608"/>
      <c r="L36" s="608"/>
      <c r="M36" s="608"/>
      <c r="N36" s="608"/>
      <c r="O36" s="608"/>
      <c r="P36" s="608"/>
      <c r="Q36" s="608"/>
      <c r="R36" s="608"/>
      <c r="S36" s="608"/>
      <c r="T36" s="170"/>
      <c r="U36" s="607" t="str">
        <f t="shared" ref="U36:U43" si="4">IF(W36="","",U35+1)</f>
        <v/>
      </c>
      <c r="V36" s="607"/>
      <c r="W36" s="608"/>
      <c r="X36" s="608"/>
      <c r="Y36" s="608"/>
      <c r="Z36" s="608"/>
      <c r="AA36" s="608"/>
      <c r="AB36" s="608"/>
      <c r="AC36" s="608"/>
      <c r="AD36" s="608"/>
      <c r="AE36" s="608"/>
      <c r="AF36" s="608"/>
      <c r="AG36" s="608"/>
      <c r="AH36" s="608"/>
      <c r="AI36" s="608"/>
      <c r="AJ36" s="608"/>
      <c r="AK36" s="608"/>
      <c r="AL36" s="170"/>
      <c r="AM36" s="607" t="str">
        <f t="shared" si="0"/>
        <v/>
      </c>
      <c r="AN36" s="607"/>
      <c r="AO36" s="608"/>
      <c r="AP36" s="608"/>
      <c r="AQ36" s="608"/>
      <c r="AR36" s="608"/>
      <c r="AS36" s="608"/>
      <c r="AT36" s="608"/>
      <c r="AU36" s="608"/>
      <c r="AV36" s="608"/>
      <c r="AW36" s="608"/>
      <c r="AX36" s="608"/>
      <c r="AY36" s="608"/>
      <c r="AZ36" s="608"/>
      <c r="BA36" s="608"/>
      <c r="BB36" s="608"/>
      <c r="BC36" s="608"/>
      <c r="BD36" s="170"/>
      <c r="BE36" s="607" t="str">
        <f t="shared" si="1"/>
        <v/>
      </c>
      <c r="BF36" s="607"/>
      <c r="BG36" s="608"/>
      <c r="BH36" s="608"/>
      <c r="BI36" s="608"/>
      <c r="BJ36" s="608"/>
      <c r="BK36" s="608"/>
      <c r="BL36" s="608"/>
      <c r="BM36" s="608"/>
      <c r="BN36" s="608"/>
      <c r="BO36" s="608"/>
      <c r="BP36" s="608"/>
      <c r="BQ36" s="608"/>
      <c r="BR36" s="608"/>
      <c r="BS36" s="608"/>
      <c r="BT36" s="608"/>
      <c r="BU36" s="608"/>
      <c r="BV36" s="170"/>
      <c r="BW36" s="607">
        <f t="shared" si="2"/>
        <v>9</v>
      </c>
      <c r="BX36" s="607"/>
      <c r="BY36" s="608" t="str">
        <f>IF('各会計、関係団体の財政状況及び健全化判断比率'!B70="","",'各会計、関係団体の財政状況及び健全化判断比率'!B70)</f>
        <v>　〃（デジタル地図特別会計）</v>
      </c>
      <c r="BZ36" s="608"/>
      <c r="CA36" s="608"/>
      <c r="CB36" s="608"/>
      <c r="CC36" s="608"/>
      <c r="CD36" s="608"/>
      <c r="CE36" s="608"/>
      <c r="CF36" s="608"/>
      <c r="CG36" s="608"/>
      <c r="CH36" s="608"/>
      <c r="CI36" s="608"/>
      <c r="CJ36" s="608"/>
      <c r="CK36" s="608"/>
      <c r="CL36" s="608"/>
      <c r="CM36" s="608"/>
      <c r="CN36" s="170"/>
      <c r="CO36" s="607" t="str">
        <f t="shared" si="3"/>
        <v/>
      </c>
      <c r="CP36" s="607"/>
      <c r="CQ36" s="608" t="str">
        <f>IF('各会計、関係団体の財政状況及び健全化判断比率'!BS9="","",'各会計、関係団体の財政状況及び健全化判断比率'!BS9)</f>
        <v/>
      </c>
      <c r="CR36" s="608"/>
      <c r="CS36" s="608"/>
      <c r="CT36" s="608"/>
      <c r="CU36" s="608"/>
      <c r="CV36" s="608"/>
      <c r="CW36" s="608"/>
      <c r="CX36" s="608"/>
      <c r="CY36" s="608"/>
      <c r="CZ36" s="608"/>
      <c r="DA36" s="608"/>
      <c r="DB36" s="608"/>
      <c r="DC36" s="608"/>
      <c r="DD36" s="608"/>
      <c r="DE36" s="608"/>
      <c r="DG36" s="609" t="str">
        <f>IF('各会計、関係団体の財政状況及び健全化判断比率'!BR9="","",'各会計、関係団体の財政状況及び健全化判断比率'!BR9)</f>
        <v/>
      </c>
      <c r="DH36" s="609"/>
      <c r="DI36" s="197"/>
    </row>
    <row r="37" spans="1:113" ht="32.25" customHeight="1" x14ac:dyDescent="0.15">
      <c r="A37" s="170"/>
      <c r="B37" s="194"/>
      <c r="C37" s="607" t="str">
        <f>IF(E37="","",C36+1)</f>
        <v/>
      </c>
      <c r="D37" s="607"/>
      <c r="E37" s="608" t="str">
        <f>IF('各会計、関係団体の財政状況及び健全化判断比率'!B10="","",'各会計、関係団体の財政状況及び健全化判断比率'!B10)</f>
        <v/>
      </c>
      <c r="F37" s="608"/>
      <c r="G37" s="608"/>
      <c r="H37" s="608"/>
      <c r="I37" s="608"/>
      <c r="J37" s="608"/>
      <c r="K37" s="608"/>
      <c r="L37" s="608"/>
      <c r="M37" s="608"/>
      <c r="N37" s="608"/>
      <c r="O37" s="608"/>
      <c r="P37" s="608"/>
      <c r="Q37" s="608"/>
      <c r="R37" s="608"/>
      <c r="S37" s="608"/>
      <c r="T37" s="170"/>
      <c r="U37" s="607" t="str">
        <f t="shared" si="4"/>
        <v/>
      </c>
      <c r="V37" s="607"/>
      <c r="W37" s="608"/>
      <c r="X37" s="608"/>
      <c r="Y37" s="608"/>
      <c r="Z37" s="608"/>
      <c r="AA37" s="608"/>
      <c r="AB37" s="608"/>
      <c r="AC37" s="608"/>
      <c r="AD37" s="608"/>
      <c r="AE37" s="608"/>
      <c r="AF37" s="608"/>
      <c r="AG37" s="608"/>
      <c r="AH37" s="608"/>
      <c r="AI37" s="608"/>
      <c r="AJ37" s="608"/>
      <c r="AK37" s="608"/>
      <c r="AL37" s="170"/>
      <c r="AM37" s="607" t="str">
        <f t="shared" si="0"/>
        <v/>
      </c>
      <c r="AN37" s="607"/>
      <c r="AO37" s="608"/>
      <c r="AP37" s="608"/>
      <c r="AQ37" s="608"/>
      <c r="AR37" s="608"/>
      <c r="AS37" s="608"/>
      <c r="AT37" s="608"/>
      <c r="AU37" s="608"/>
      <c r="AV37" s="608"/>
      <c r="AW37" s="608"/>
      <c r="AX37" s="608"/>
      <c r="AY37" s="608"/>
      <c r="AZ37" s="608"/>
      <c r="BA37" s="608"/>
      <c r="BB37" s="608"/>
      <c r="BC37" s="608"/>
      <c r="BD37" s="170"/>
      <c r="BE37" s="607" t="str">
        <f t="shared" si="1"/>
        <v/>
      </c>
      <c r="BF37" s="607"/>
      <c r="BG37" s="608"/>
      <c r="BH37" s="608"/>
      <c r="BI37" s="608"/>
      <c r="BJ37" s="608"/>
      <c r="BK37" s="608"/>
      <c r="BL37" s="608"/>
      <c r="BM37" s="608"/>
      <c r="BN37" s="608"/>
      <c r="BO37" s="608"/>
      <c r="BP37" s="608"/>
      <c r="BQ37" s="608"/>
      <c r="BR37" s="608"/>
      <c r="BS37" s="608"/>
      <c r="BT37" s="608"/>
      <c r="BU37" s="608"/>
      <c r="BV37" s="170"/>
      <c r="BW37" s="607">
        <f t="shared" si="2"/>
        <v>10</v>
      </c>
      <c r="BX37" s="607"/>
      <c r="BY37" s="608" t="str">
        <f>IF('各会計、関係団体の財政状況及び健全化判断比率'!B71="","",'各会計、関係団体の財政状況及び健全化判断比率'!B71)</f>
        <v>　〃（物品特別会計）</v>
      </c>
      <c r="BZ37" s="608"/>
      <c r="CA37" s="608"/>
      <c r="CB37" s="608"/>
      <c r="CC37" s="608"/>
      <c r="CD37" s="608"/>
      <c r="CE37" s="608"/>
      <c r="CF37" s="608"/>
      <c r="CG37" s="608"/>
      <c r="CH37" s="608"/>
      <c r="CI37" s="608"/>
      <c r="CJ37" s="608"/>
      <c r="CK37" s="608"/>
      <c r="CL37" s="608"/>
      <c r="CM37" s="608"/>
      <c r="CN37" s="170"/>
      <c r="CO37" s="607" t="str">
        <f t="shared" si="3"/>
        <v/>
      </c>
      <c r="CP37" s="607"/>
      <c r="CQ37" s="608" t="str">
        <f>IF('各会計、関係団体の財政状況及び健全化判断比率'!BS10="","",'各会計、関係団体の財政状況及び健全化判断比率'!BS10)</f>
        <v/>
      </c>
      <c r="CR37" s="608"/>
      <c r="CS37" s="608"/>
      <c r="CT37" s="608"/>
      <c r="CU37" s="608"/>
      <c r="CV37" s="608"/>
      <c r="CW37" s="608"/>
      <c r="CX37" s="608"/>
      <c r="CY37" s="608"/>
      <c r="CZ37" s="608"/>
      <c r="DA37" s="608"/>
      <c r="DB37" s="608"/>
      <c r="DC37" s="608"/>
      <c r="DD37" s="608"/>
      <c r="DE37" s="608"/>
      <c r="DG37" s="609" t="str">
        <f>IF('各会計、関係団体の財政状況及び健全化判断比率'!BR10="","",'各会計、関係団体の財政状況及び健全化判断比率'!BR10)</f>
        <v/>
      </c>
      <c r="DH37" s="609"/>
      <c r="DI37" s="197"/>
    </row>
    <row r="38" spans="1:113" ht="32.25" customHeight="1" x14ac:dyDescent="0.15">
      <c r="A38" s="170"/>
      <c r="B38" s="194"/>
      <c r="C38" s="607" t="str">
        <f t="shared" ref="C38:C43" si="5">IF(E38="","",C37+1)</f>
        <v/>
      </c>
      <c r="D38" s="607"/>
      <c r="E38" s="608" t="str">
        <f>IF('各会計、関係団体の財政状況及び健全化判断比率'!B11="","",'各会計、関係団体の財政状況及び健全化判断比率'!B11)</f>
        <v/>
      </c>
      <c r="F38" s="608"/>
      <c r="G38" s="608"/>
      <c r="H38" s="608"/>
      <c r="I38" s="608"/>
      <c r="J38" s="608"/>
      <c r="K38" s="608"/>
      <c r="L38" s="608"/>
      <c r="M38" s="608"/>
      <c r="N38" s="608"/>
      <c r="O38" s="608"/>
      <c r="P38" s="608"/>
      <c r="Q38" s="608"/>
      <c r="R38" s="608"/>
      <c r="S38" s="608"/>
      <c r="T38" s="170"/>
      <c r="U38" s="607" t="str">
        <f t="shared" si="4"/>
        <v/>
      </c>
      <c r="V38" s="607"/>
      <c r="W38" s="608"/>
      <c r="X38" s="608"/>
      <c r="Y38" s="608"/>
      <c r="Z38" s="608"/>
      <c r="AA38" s="608"/>
      <c r="AB38" s="608"/>
      <c r="AC38" s="608"/>
      <c r="AD38" s="608"/>
      <c r="AE38" s="608"/>
      <c r="AF38" s="608"/>
      <c r="AG38" s="608"/>
      <c r="AH38" s="608"/>
      <c r="AI38" s="608"/>
      <c r="AJ38" s="608"/>
      <c r="AK38" s="608"/>
      <c r="AL38" s="170"/>
      <c r="AM38" s="607" t="str">
        <f t="shared" si="0"/>
        <v/>
      </c>
      <c r="AN38" s="607"/>
      <c r="AO38" s="608"/>
      <c r="AP38" s="608"/>
      <c r="AQ38" s="608"/>
      <c r="AR38" s="608"/>
      <c r="AS38" s="608"/>
      <c r="AT38" s="608"/>
      <c r="AU38" s="608"/>
      <c r="AV38" s="608"/>
      <c r="AW38" s="608"/>
      <c r="AX38" s="608"/>
      <c r="AY38" s="608"/>
      <c r="AZ38" s="608"/>
      <c r="BA38" s="608"/>
      <c r="BB38" s="608"/>
      <c r="BC38" s="608"/>
      <c r="BD38" s="170"/>
      <c r="BE38" s="607" t="str">
        <f t="shared" si="1"/>
        <v/>
      </c>
      <c r="BF38" s="607"/>
      <c r="BG38" s="608"/>
      <c r="BH38" s="608"/>
      <c r="BI38" s="608"/>
      <c r="BJ38" s="608"/>
      <c r="BK38" s="608"/>
      <c r="BL38" s="608"/>
      <c r="BM38" s="608"/>
      <c r="BN38" s="608"/>
      <c r="BO38" s="608"/>
      <c r="BP38" s="608"/>
      <c r="BQ38" s="608"/>
      <c r="BR38" s="608"/>
      <c r="BS38" s="608"/>
      <c r="BT38" s="608"/>
      <c r="BU38" s="608"/>
      <c r="BV38" s="170"/>
      <c r="BW38" s="607">
        <f t="shared" si="2"/>
        <v>11</v>
      </c>
      <c r="BX38" s="607"/>
      <c r="BY38" s="608" t="str">
        <f>IF('各会計、関係団体の財政状況及び健全化判断比率'!B72="","",'各会計、関係団体の財政状況及び健全化判断比率'!B72)</f>
        <v>　〃（退職手当特別会計）</v>
      </c>
      <c r="BZ38" s="608"/>
      <c r="CA38" s="608"/>
      <c r="CB38" s="608"/>
      <c r="CC38" s="608"/>
      <c r="CD38" s="608"/>
      <c r="CE38" s="608"/>
      <c r="CF38" s="608"/>
      <c r="CG38" s="608"/>
      <c r="CH38" s="608"/>
      <c r="CI38" s="608"/>
      <c r="CJ38" s="608"/>
      <c r="CK38" s="608"/>
      <c r="CL38" s="608"/>
      <c r="CM38" s="608"/>
      <c r="CN38" s="170"/>
      <c r="CO38" s="607" t="str">
        <f t="shared" si="3"/>
        <v/>
      </c>
      <c r="CP38" s="607"/>
      <c r="CQ38" s="608" t="str">
        <f>IF('各会計、関係団体の財政状況及び健全化判断比率'!BS11="","",'各会計、関係団体の財政状況及び健全化判断比率'!BS11)</f>
        <v/>
      </c>
      <c r="CR38" s="608"/>
      <c r="CS38" s="608"/>
      <c r="CT38" s="608"/>
      <c r="CU38" s="608"/>
      <c r="CV38" s="608"/>
      <c r="CW38" s="608"/>
      <c r="CX38" s="608"/>
      <c r="CY38" s="608"/>
      <c r="CZ38" s="608"/>
      <c r="DA38" s="608"/>
      <c r="DB38" s="608"/>
      <c r="DC38" s="608"/>
      <c r="DD38" s="608"/>
      <c r="DE38" s="608"/>
      <c r="DG38" s="609" t="str">
        <f>IF('各会計、関係団体の財政状況及び健全化判断比率'!BR11="","",'各会計、関係団体の財政状況及び健全化判断比率'!BR11)</f>
        <v/>
      </c>
      <c r="DH38" s="609"/>
      <c r="DI38" s="197"/>
    </row>
    <row r="39" spans="1:113" ht="32.25" customHeight="1" x14ac:dyDescent="0.15">
      <c r="A39" s="170"/>
      <c r="B39" s="194"/>
      <c r="C39" s="607" t="str">
        <f t="shared" si="5"/>
        <v/>
      </c>
      <c r="D39" s="607"/>
      <c r="E39" s="608" t="str">
        <f>IF('各会計、関係団体の財政状況及び健全化判断比率'!B12="","",'各会計、関係団体の財政状況及び健全化判断比率'!B12)</f>
        <v/>
      </c>
      <c r="F39" s="608"/>
      <c r="G39" s="608"/>
      <c r="H39" s="608"/>
      <c r="I39" s="608"/>
      <c r="J39" s="608"/>
      <c r="K39" s="608"/>
      <c r="L39" s="608"/>
      <c r="M39" s="608"/>
      <c r="N39" s="608"/>
      <c r="O39" s="608"/>
      <c r="P39" s="608"/>
      <c r="Q39" s="608"/>
      <c r="R39" s="608"/>
      <c r="S39" s="608"/>
      <c r="T39" s="170"/>
      <c r="U39" s="607" t="str">
        <f t="shared" si="4"/>
        <v/>
      </c>
      <c r="V39" s="607"/>
      <c r="W39" s="608"/>
      <c r="X39" s="608"/>
      <c r="Y39" s="608"/>
      <c r="Z39" s="608"/>
      <c r="AA39" s="608"/>
      <c r="AB39" s="608"/>
      <c r="AC39" s="608"/>
      <c r="AD39" s="608"/>
      <c r="AE39" s="608"/>
      <c r="AF39" s="608"/>
      <c r="AG39" s="608"/>
      <c r="AH39" s="608"/>
      <c r="AI39" s="608"/>
      <c r="AJ39" s="608"/>
      <c r="AK39" s="608"/>
      <c r="AL39" s="170"/>
      <c r="AM39" s="607" t="str">
        <f t="shared" si="0"/>
        <v/>
      </c>
      <c r="AN39" s="607"/>
      <c r="AO39" s="608"/>
      <c r="AP39" s="608"/>
      <c r="AQ39" s="608"/>
      <c r="AR39" s="608"/>
      <c r="AS39" s="608"/>
      <c r="AT39" s="608"/>
      <c r="AU39" s="608"/>
      <c r="AV39" s="608"/>
      <c r="AW39" s="608"/>
      <c r="AX39" s="608"/>
      <c r="AY39" s="608"/>
      <c r="AZ39" s="608"/>
      <c r="BA39" s="608"/>
      <c r="BB39" s="608"/>
      <c r="BC39" s="608"/>
      <c r="BD39" s="170"/>
      <c r="BE39" s="607" t="str">
        <f t="shared" si="1"/>
        <v/>
      </c>
      <c r="BF39" s="607"/>
      <c r="BG39" s="608"/>
      <c r="BH39" s="608"/>
      <c r="BI39" s="608"/>
      <c r="BJ39" s="608"/>
      <c r="BK39" s="608"/>
      <c r="BL39" s="608"/>
      <c r="BM39" s="608"/>
      <c r="BN39" s="608"/>
      <c r="BO39" s="608"/>
      <c r="BP39" s="608"/>
      <c r="BQ39" s="608"/>
      <c r="BR39" s="608"/>
      <c r="BS39" s="608"/>
      <c r="BT39" s="608"/>
      <c r="BU39" s="608"/>
      <c r="BV39" s="170"/>
      <c r="BW39" s="607">
        <f t="shared" si="2"/>
        <v>12</v>
      </c>
      <c r="BX39" s="607"/>
      <c r="BY39" s="608" t="str">
        <f>IF('各会計、関係団体の財政状況及び健全化判断比率'!B73="","",'各会計、関係団体の財政状況及び健全化判断比率'!B73)</f>
        <v>　〃（消防救急無線特別会計）</v>
      </c>
      <c r="BZ39" s="608"/>
      <c r="CA39" s="608"/>
      <c r="CB39" s="608"/>
      <c r="CC39" s="608"/>
      <c r="CD39" s="608"/>
      <c r="CE39" s="608"/>
      <c r="CF39" s="608"/>
      <c r="CG39" s="608"/>
      <c r="CH39" s="608"/>
      <c r="CI39" s="608"/>
      <c r="CJ39" s="608"/>
      <c r="CK39" s="608"/>
      <c r="CL39" s="608"/>
      <c r="CM39" s="608"/>
      <c r="CN39" s="170"/>
      <c r="CO39" s="607" t="str">
        <f t="shared" si="3"/>
        <v/>
      </c>
      <c r="CP39" s="607"/>
      <c r="CQ39" s="608" t="str">
        <f>IF('各会計、関係団体の財政状況及び健全化判断比率'!BS12="","",'各会計、関係団体の財政状況及び健全化判断比率'!BS12)</f>
        <v/>
      </c>
      <c r="CR39" s="608"/>
      <c r="CS39" s="608"/>
      <c r="CT39" s="608"/>
      <c r="CU39" s="608"/>
      <c r="CV39" s="608"/>
      <c r="CW39" s="608"/>
      <c r="CX39" s="608"/>
      <c r="CY39" s="608"/>
      <c r="CZ39" s="608"/>
      <c r="DA39" s="608"/>
      <c r="DB39" s="608"/>
      <c r="DC39" s="608"/>
      <c r="DD39" s="608"/>
      <c r="DE39" s="608"/>
      <c r="DG39" s="609" t="str">
        <f>IF('各会計、関係団体の財政状況及び健全化判断比率'!BR12="","",'各会計、関係団体の財政状況及び健全化判断比率'!BR12)</f>
        <v/>
      </c>
      <c r="DH39" s="609"/>
      <c r="DI39" s="197"/>
    </row>
    <row r="40" spans="1:113" ht="32.25" customHeight="1" x14ac:dyDescent="0.15">
      <c r="A40" s="170"/>
      <c r="B40" s="194"/>
      <c r="C40" s="607" t="str">
        <f t="shared" si="5"/>
        <v/>
      </c>
      <c r="D40" s="607"/>
      <c r="E40" s="608" t="str">
        <f>IF('各会計、関係団体の財政状況及び健全化判断比率'!B13="","",'各会計、関係団体の財政状況及び健全化判断比率'!B13)</f>
        <v/>
      </c>
      <c r="F40" s="608"/>
      <c r="G40" s="608"/>
      <c r="H40" s="608"/>
      <c r="I40" s="608"/>
      <c r="J40" s="608"/>
      <c r="K40" s="608"/>
      <c r="L40" s="608"/>
      <c r="M40" s="608"/>
      <c r="N40" s="608"/>
      <c r="O40" s="608"/>
      <c r="P40" s="608"/>
      <c r="Q40" s="608"/>
      <c r="R40" s="608"/>
      <c r="S40" s="608"/>
      <c r="T40" s="170"/>
      <c r="U40" s="607" t="str">
        <f t="shared" si="4"/>
        <v/>
      </c>
      <c r="V40" s="607"/>
      <c r="W40" s="608"/>
      <c r="X40" s="608"/>
      <c r="Y40" s="608"/>
      <c r="Z40" s="608"/>
      <c r="AA40" s="608"/>
      <c r="AB40" s="608"/>
      <c r="AC40" s="608"/>
      <c r="AD40" s="608"/>
      <c r="AE40" s="608"/>
      <c r="AF40" s="608"/>
      <c r="AG40" s="608"/>
      <c r="AH40" s="608"/>
      <c r="AI40" s="608"/>
      <c r="AJ40" s="608"/>
      <c r="AK40" s="608"/>
      <c r="AL40" s="170"/>
      <c r="AM40" s="607" t="str">
        <f t="shared" si="0"/>
        <v/>
      </c>
      <c r="AN40" s="607"/>
      <c r="AO40" s="608"/>
      <c r="AP40" s="608"/>
      <c r="AQ40" s="608"/>
      <c r="AR40" s="608"/>
      <c r="AS40" s="608"/>
      <c r="AT40" s="608"/>
      <c r="AU40" s="608"/>
      <c r="AV40" s="608"/>
      <c r="AW40" s="608"/>
      <c r="AX40" s="608"/>
      <c r="AY40" s="608"/>
      <c r="AZ40" s="608"/>
      <c r="BA40" s="608"/>
      <c r="BB40" s="608"/>
      <c r="BC40" s="608"/>
      <c r="BD40" s="170"/>
      <c r="BE40" s="607" t="str">
        <f t="shared" si="1"/>
        <v/>
      </c>
      <c r="BF40" s="607"/>
      <c r="BG40" s="608"/>
      <c r="BH40" s="608"/>
      <c r="BI40" s="608"/>
      <c r="BJ40" s="608"/>
      <c r="BK40" s="608"/>
      <c r="BL40" s="608"/>
      <c r="BM40" s="608"/>
      <c r="BN40" s="608"/>
      <c r="BO40" s="608"/>
      <c r="BP40" s="608"/>
      <c r="BQ40" s="608"/>
      <c r="BR40" s="608"/>
      <c r="BS40" s="608"/>
      <c r="BT40" s="608"/>
      <c r="BU40" s="608"/>
      <c r="BV40" s="170"/>
      <c r="BW40" s="607">
        <f t="shared" si="2"/>
        <v>13</v>
      </c>
      <c r="BX40" s="607"/>
      <c r="BY40" s="608" t="str">
        <f>IF('各会計、関係団体の財政状況及び健全化判断比率'!B74="","",'各会計、関係団体の財政状況及び健全化判断比率'!B74)</f>
        <v>　〃（公平委員会特別会計）</v>
      </c>
      <c r="BZ40" s="608"/>
      <c r="CA40" s="608"/>
      <c r="CB40" s="608"/>
      <c r="CC40" s="608"/>
      <c r="CD40" s="608"/>
      <c r="CE40" s="608"/>
      <c r="CF40" s="608"/>
      <c r="CG40" s="608"/>
      <c r="CH40" s="608"/>
      <c r="CI40" s="608"/>
      <c r="CJ40" s="608"/>
      <c r="CK40" s="608"/>
      <c r="CL40" s="608"/>
      <c r="CM40" s="608"/>
      <c r="CN40" s="170"/>
      <c r="CO40" s="607" t="str">
        <f t="shared" si="3"/>
        <v/>
      </c>
      <c r="CP40" s="607"/>
      <c r="CQ40" s="608" t="str">
        <f>IF('各会計、関係団体の財政状況及び健全化判断比率'!BS13="","",'各会計、関係団体の財政状況及び健全化判断比率'!BS13)</f>
        <v/>
      </c>
      <c r="CR40" s="608"/>
      <c r="CS40" s="608"/>
      <c r="CT40" s="608"/>
      <c r="CU40" s="608"/>
      <c r="CV40" s="608"/>
      <c r="CW40" s="608"/>
      <c r="CX40" s="608"/>
      <c r="CY40" s="608"/>
      <c r="CZ40" s="608"/>
      <c r="DA40" s="608"/>
      <c r="DB40" s="608"/>
      <c r="DC40" s="608"/>
      <c r="DD40" s="608"/>
      <c r="DE40" s="608"/>
      <c r="DG40" s="609" t="str">
        <f>IF('各会計、関係団体の財政状況及び健全化判断比率'!BR13="","",'各会計、関係団体の財政状況及び健全化判断比率'!BR13)</f>
        <v/>
      </c>
      <c r="DH40" s="609"/>
      <c r="DI40" s="197"/>
    </row>
    <row r="41" spans="1:113" ht="32.25" customHeight="1" x14ac:dyDescent="0.15">
      <c r="A41" s="170"/>
      <c r="B41" s="194"/>
      <c r="C41" s="607" t="str">
        <f t="shared" si="5"/>
        <v/>
      </c>
      <c r="D41" s="607"/>
      <c r="E41" s="608" t="str">
        <f>IF('各会計、関係団体の財政状況及び健全化判断比率'!B14="","",'各会計、関係団体の財政状況及び健全化判断比率'!B14)</f>
        <v/>
      </c>
      <c r="F41" s="608"/>
      <c r="G41" s="608"/>
      <c r="H41" s="608"/>
      <c r="I41" s="608"/>
      <c r="J41" s="608"/>
      <c r="K41" s="608"/>
      <c r="L41" s="608"/>
      <c r="M41" s="608"/>
      <c r="N41" s="608"/>
      <c r="O41" s="608"/>
      <c r="P41" s="608"/>
      <c r="Q41" s="608"/>
      <c r="R41" s="608"/>
      <c r="S41" s="608"/>
      <c r="T41" s="170"/>
      <c r="U41" s="607" t="str">
        <f t="shared" si="4"/>
        <v/>
      </c>
      <c r="V41" s="607"/>
      <c r="W41" s="608"/>
      <c r="X41" s="608"/>
      <c r="Y41" s="608"/>
      <c r="Z41" s="608"/>
      <c r="AA41" s="608"/>
      <c r="AB41" s="608"/>
      <c r="AC41" s="608"/>
      <c r="AD41" s="608"/>
      <c r="AE41" s="608"/>
      <c r="AF41" s="608"/>
      <c r="AG41" s="608"/>
      <c r="AH41" s="608"/>
      <c r="AI41" s="608"/>
      <c r="AJ41" s="608"/>
      <c r="AK41" s="608"/>
      <c r="AL41" s="170"/>
      <c r="AM41" s="607" t="str">
        <f t="shared" si="0"/>
        <v/>
      </c>
      <c r="AN41" s="607"/>
      <c r="AO41" s="608"/>
      <c r="AP41" s="608"/>
      <c r="AQ41" s="608"/>
      <c r="AR41" s="608"/>
      <c r="AS41" s="608"/>
      <c r="AT41" s="608"/>
      <c r="AU41" s="608"/>
      <c r="AV41" s="608"/>
      <c r="AW41" s="608"/>
      <c r="AX41" s="608"/>
      <c r="AY41" s="608"/>
      <c r="AZ41" s="608"/>
      <c r="BA41" s="608"/>
      <c r="BB41" s="608"/>
      <c r="BC41" s="608"/>
      <c r="BD41" s="170"/>
      <c r="BE41" s="607" t="str">
        <f t="shared" si="1"/>
        <v/>
      </c>
      <c r="BF41" s="607"/>
      <c r="BG41" s="608"/>
      <c r="BH41" s="608"/>
      <c r="BI41" s="608"/>
      <c r="BJ41" s="608"/>
      <c r="BK41" s="608"/>
      <c r="BL41" s="608"/>
      <c r="BM41" s="608"/>
      <c r="BN41" s="608"/>
      <c r="BO41" s="608"/>
      <c r="BP41" s="608"/>
      <c r="BQ41" s="608"/>
      <c r="BR41" s="608"/>
      <c r="BS41" s="608"/>
      <c r="BT41" s="608"/>
      <c r="BU41" s="608"/>
      <c r="BV41" s="170"/>
      <c r="BW41" s="607">
        <f t="shared" si="2"/>
        <v>14</v>
      </c>
      <c r="BX41" s="607"/>
      <c r="BY41" s="608" t="str">
        <f>IF('各会計、関係団体の財政状況及び健全化判断比率'!B75="","",'各会計、関係団体の財政状況及び健全化判断比率'!B75)</f>
        <v>三重地方税管理回収機構（一般会計）</v>
      </c>
      <c r="BZ41" s="608"/>
      <c r="CA41" s="608"/>
      <c r="CB41" s="608"/>
      <c r="CC41" s="608"/>
      <c r="CD41" s="608"/>
      <c r="CE41" s="608"/>
      <c r="CF41" s="608"/>
      <c r="CG41" s="608"/>
      <c r="CH41" s="608"/>
      <c r="CI41" s="608"/>
      <c r="CJ41" s="608"/>
      <c r="CK41" s="608"/>
      <c r="CL41" s="608"/>
      <c r="CM41" s="608"/>
      <c r="CN41" s="170"/>
      <c r="CO41" s="607" t="str">
        <f t="shared" si="3"/>
        <v/>
      </c>
      <c r="CP41" s="607"/>
      <c r="CQ41" s="608" t="str">
        <f>IF('各会計、関係団体の財政状況及び健全化判断比率'!BS14="","",'各会計、関係団体の財政状況及び健全化判断比率'!BS14)</f>
        <v/>
      </c>
      <c r="CR41" s="608"/>
      <c r="CS41" s="608"/>
      <c r="CT41" s="608"/>
      <c r="CU41" s="608"/>
      <c r="CV41" s="608"/>
      <c r="CW41" s="608"/>
      <c r="CX41" s="608"/>
      <c r="CY41" s="608"/>
      <c r="CZ41" s="608"/>
      <c r="DA41" s="608"/>
      <c r="DB41" s="608"/>
      <c r="DC41" s="608"/>
      <c r="DD41" s="608"/>
      <c r="DE41" s="608"/>
      <c r="DG41" s="609" t="str">
        <f>IF('各会計、関係団体の財政状況及び健全化判断比率'!BR14="","",'各会計、関係団体の財政状況及び健全化判断比率'!BR14)</f>
        <v/>
      </c>
      <c r="DH41" s="609"/>
      <c r="DI41" s="197"/>
    </row>
    <row r="42" spans="1:113" ht="32.25" customHeight="1" x14ac:dyDescent="0.15">
      <c r="B42" s="194"/>
      <c r="C42" s="607" t="str">
        <f t="shared" si="5"/>
        <v/>
      </c>
      <c r="D42" s="607"/>
      <c r="E42" s="608" t="str">
        <f>IF('各会計、関係団体の財政状況及び健全化判断比率'!B15="","",'各会計、関係団体の財政状況及び健全化判断比率'!B15)</f>
        <v/>
      </c>
      <c r="F42" s="608"/>
      <c r="G42" s="608"/>
      <c r="H42" s="608"/>
      <c r="I42" s="608"/>
      <c r="J42" s="608"/>
      <c r="K42" s="608"/>
      <c r="L42" s="608"/>
      <c r="M42" s="608"/>
      <c r="N42" s="608"/>
      <c r="O42" s="608"/>
      <c r="P42" s="608"/>
      <c r="Q42" s="608"/>
      <c r="R42" s="608"/>
      <c r="S42" s="608"/>
      <c r="T42" s="170"/>
      <c r="U42" s="607" t="str">
        <f t="shared" si="4"/>
        <v/>
      </c>
      <c r="V42" s="607"/>
      <c r="W42" s="608"/>
      <c r="X42" s="608"/>
      <c r="Y42" s="608"/>
      <c r="Z42" s="608"/>
      <c r="AA42" s="608"/>
      <c r="AB42" s="608"/>
      <c r="AC42" s="608"/>
      <c r="AD42" s="608"/>
      <c r="AE42" s="608"/>
      <c r="AF42" s="608"/>
      <c r="AG42" s="608"/>
      <c r="AH42" s="608"/>
      <c r="AI42" s="608"/>
      <c r="AJ42" s="608"/>
      <c r="AK42" s="608"/>
      <c r="AL42" s="170"/>
      <c r="AM42" s="607" t="str">
        <f t="shared" si="0"/>
        <v/>
      </c>
      <c r="AN42" s="607"/>
      <c r="AO42" s="608"/>
      <c r="AP42" s="608"/>
      <c r="AQ42" s="608"/>
      <c r="AR42" s="608"/>
      <c r="AS42" s="608"/>
      <c r="AT42" s="608"/>
      <c r="AU42" s="608"/>
      <c r="AV42" s="608"/>
      <c r="AW42" s="608"/>
      <c r="AX42" s="608"/>
      <c r="AY42" s="608"/>
      <c r="AZ42" s="608"/>
      <c r="BA42" s="608"/>
      <c r="BB42" s="608"/>
      <c r="BC42" s="608"/>
      <c r="BD42" s="170"/>
      <c r="BE42" s="607" t="str">
        <f t="shared" si="1"/>
        <v/>
      </c>
      <c r="BF42" s="607"/>
      <c r="BG42" s="608"/>
      <c r="BH42" s="608"/>
      <c r="BI42" s="608"/>
      <c r="BJ42" s="608"/>
      <c r="BK42" s="608"/>
      <c r="BL42" s="608"/>
      <c r="BM42" s="608"/>
      <c r="BN42" s="608"/>
      <c r="BO42" s="608"/>
      <c r="BP42" s="608"/>
      <c r="BQ42" s="608"/>
      <c r="BR42" s="608"/>
      <c r="BS42" s="608"/>
      <c r="BT42" s="608"/>
      <c r="BU42" s="608"/>
      <c r="BV42" s="170"/>
      <c r="BW42" s="607">
        <f t="shared" si="2"/>
        <v>15</v>
      </c>
      <c r="BX42" s="607"/>
      <c r="BY42" s="608" t="str">
        <f>IF('各会計、関係団体の財政状況及び健全化判断比率'!B76="","",'各会計、関係団体の財政状況及び健全化判断比率'!B76)</f>
        <v>　〃(滞納整理拡充事業特別会計)</v>
      </c>
      <c r="BZ42" s="608"/>
      <c r="CA42" s="608"/>
      <c r="CB42" s="608"/>
      <c r="CC42" s="608"/>
      <c r="CD42" s="608"/>
      <c r="CE42" s="608"/>
      <c r="CF42" s="608"/>
      <c r="CG42" s="608"/>
      <c r="CH42" s="608"/>
      <c r="CI42" s="608"/>
      <c r="CJ42" s="608"/>
      <c r="CK42" s="608"/>
      <c r="CL42" s="608"/>
      <c r="CM42" s="608"/>
      <c r="CN42" s="170"/>
      <c r="CO42" s="607" t="str">
        <f t="shared" si="3"/>
        <v/>
      </c>
      <c r="CP42" s="607"/>
      <c r="CQ42" s="608" t="str">
        <f>IF('各会計、関係団体の財政状況及び健全化判断比率'!BS15="","",'各会計、関係団体の財政状況及び健全化判断比率'!BS15)</f>
        <v/>
      </c>
      <c r="CR42" s="608"/>
      <c r="CS42" s="608"/>
      <c r="CT42" s="608"/>
      <c r="CU42" s="608"/>
      <c r="CV42" s="608"/>
      <c r="CW42" s="608"/>
      <c r="CX42" s="608"/>
      <c r="CY42" s="608"/>
      <c r="CZ42" s="608"/>
      <c r="DA42" s="608"/>
      <c r="DB42" s="608"/>
      <c r="DC42" s="608"/>
      <c r="DD42" s="608"/>
      <c r="DE42" s="608"/>
      <c r="DG42" s="609" t="str">
        <f>IF('各会計、関係団体の財政状況及び健全化判断比率'!BR15="","",'各会計、関係団体の財政状況及び健全化判断比率'!BR15)</f>
        <v/>
      </c>
      <c r="DH42" s="609"/>
      <c r="DI42" s="197"/>
    </row>
    <row r="43" spans="1:113" ht="32.25" customHeight="1" x14ac:dyDescent="0.15">
      <c r="B43" s="194"/>
      <c r="C43" s="607" t="str">
        <f t="shared" si="5"/>
        <v/>
      </c>
      <c r="D43" s="607"/>
      <c r="E43" s="608" t="str">
        <f>IF('各会計、関係団体の財政状況及び健全化判断比率'!B16="","",'各会計、関係団体の財政状況及び健全化判断比率'!B16)</f>
        <v/>
      </c>
      <c r="F43" s="608"/>
      <c r="G43" s="608"/>
      <c r="H43" s="608"/>
      <c r="I43" s="608"/>
      <c r="J43" s="608"/>
      <c r="K43" s="608"/>
      <c r="L43" s="608"/>
      <c r="M43" s="608"/>
      <c r="N43" s="608"/>
      <c r="O43" s="608"/>
      <c r="P43" s="608"/>
      <c r="Q43" s="608"/>
      <c r="R43" s="608"/>
      <c r="S43" s="608"/>
      <c r="T43" s="170"/>
      <c r="U43" s="607" t="str">
        <f t="shared" si="4"/>
        <v/>
      </c>
      <c r="V43" s="607"/>
      <c r="W43" s="608"/>
      <c r="X43" s="608"/>
      <c r="Y43" s="608"/>
      <c r="Z43" s="608"/>
      <c r="AA43" s="608"/>
      <c r="AB43" s="608"/>
      <c r="AC43" s="608"/>
      <c r="AD43" s="608"/>
      <c r="AE43" s="608"/>
      <c r="AF43" s="608"/>
      <c r="AG43" s="608"/>
      <c r="AH43" s="608"/>
      <c r="AI43" s="608"/>
      <c r="AJ43" s="608"/>
      <c r="AK43" s="608"/>
      <c r="AL43" s="170"/>
      <c r="AM43" s="607" t="str">
        <f t="shared" si="0"/>
        <v/>
      </c>
      <c r="AN43" s="607"/>
      <c r="AO43" s="608"/>
      <c r="AP43" s="608"/>
      <c r="AQ43" s="608"/>
      <c r="AR43" s="608"/>
      <c r="AS43" s="608"/>
      <c r="AT43" s="608"/>
      <c r="AU43" s="608"/>
      <c r="AV43" s="608"/>
      <c r="AW43" s="608"/>
      <c r="AX43" s="608"/>
      <c r="AY43" s="608"/>
      <c r="AZ43" s="608"/>
      <c r="BA43" s="608"/>
      <c r="BB43" s="608"/>
      <c r="BC43" s="608"/>
      <c r="BD43" s="170"/>
      <c r="BE43" s="607" t="str">
        <f t="shared" si="1"/>
        <v/>
      </c>
      <c r="BF43" s="607"/>
      <c r="BG43" s="608"/>
      <c r="BH43" s="608"/>
      <c r="BI43" s="608"/>
      <c r="BJ43" s="608"/>
      <c r="BK43" s="608"/>
      <c r="BL43" s="608"/>
      <c r="BM43" s="608"/>
      <c r="BN43" s="608"/>
      <c r="BO43" s="608"/>
      <c r="BP43" s="608"/>
      <c r="BQ43" s="608"/>
      <c r="BR43" s="608"/>
      <c r="BS43" s="608"/>
      <c r="BT43" s="608"/>
      <c r="BU43" s="608"/>
      <c r="BV43" s="170"/>
      <c r="BW43" s="607">
        <f t="shared" si="2"/>
        <v>16</v>
      </c>
      <c r="BX43" s="607"/>
      <c r="BY43" s="608" t="str">
        <f>IF('各会計、関係団体の財政状況及び健全化判断比率'!B77="","",'各会計、関係団体の財政状況及び健全化判断比率'!B77)</f>
        <v>三重県後期高齢者医療広域連合(一般会計)</v>
      </c>
      <c r="BZ43" s="608"/>
      <c r="CA43" s="608"/>
      <c r="CB43" s="608"/>
      <c r="CC43" s="608"/>
      <c r="CD43" s="608"/>
      <c r="CE43" s="608"/>
      <c r="CF43" s="608"/>
      <c r="CG43" s="608"/>
      <c r="CH43" s="608"/>
      <c r="CI43" s="608"/>
      <c r="CJ43" s="608"/>
      <c r="CK43" s="608"/>
      <c r="CL43" s="608"/>
      <c r="CM43" s="608"/>
      <c r="CN43" s="170"/>
      <c r="CO43" s="607" t="str">
        <f t="shared" si="3"/>
        <v/>
      </c>
      <c r="CP43" s="607"/>
      <c r="CQ43" s="608" t="str">
        <f>IF('各会計、関係団体の財政状況及び健全化判断比率'!BS16="","",'各会計、関係団体の財政状況及び健全化判断比率'!BS16)</f>
        <v/>
      </c>
      <c r="CR43" s="608"/>
      <c r="CS43" s="608"/>
      <c r="CT43" s="608"/>
      <c r="CU43" s="608"/>
      <c r="CV43" s="608"/>
      <c r="CW43" s="608"/>
      <c r="CX43" s="608"/>
      <c r="CY43" s="608"/>
      <c r="CZ43" s="608"/>
      <c r="DA43" s="608"/>
      <c r="DB43" s="608"/>
      <c r="DC43" s="608"/>
      <c r="DD43" s="608"/>
      <c r="DE43" s="608"/>
      <c r="DG43" s="609" t="str">
        <f>IF('各会計、関係団体の財政状況及び健全化判断比率'!BR16="","",'各会計、関係団体の財政状況及び健全化判断比率'!BR16)</f>
        <v/>
      </c>
      <c r="DH43" s="609"/>
      <c r="DI43" s="197"/>
    </row>
    <row r="44" spans="1:113" ht="13.5" customHeight="1" thickBot="1" x14ac:dyDescent="0.2">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row>
    <row r="45" spans="1:113" x14ac:dyDescent="0.15"/>
    <row r="46" spans="1:113" x14ac:dyDescent="0.15">
      <c r="B46" s="169" t="s">
        <v>207</v>
      </c>
      <c r="E46" s="610" t="s">
        <v>208</v>
      </c>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c r="AL46" s="610"/>
      <c r="AM46" s="610"/>
      <c r="AN46" s="610"/>
      <c r="AO46" s="610"/>
      <c r="AP46" s="610"/>
      <c r="AQ46" s="610"/>
      <c r="AR46" s="610"/>
      <c r="AS46" s="610"/>
      <c r="AT46" s="610"/>
      <c r="AU46" s="610"/>
      <c r="AV46" s="610"/>
      <c r="AW46" s="610"/>
      <c r="AX46" s="610"/>
      <c r="AY46" s="610"/>
      <c r="AZ46" s="610"/>
      <c r="BA46" s="610"/>
      <c r="BB46" s="610"/>
      <c r="BC46" s="610"/>
      <c r="BD46" s="610"/>
      <c r="BE46" s="610"/>
      <c r="BF46" s="610"/>
      <c r="BG46" s="610"/>
      <c r="BH46" s="610"/>
      <c r="BI46" s="610"/>
      <c r="BJ46" s="610"/>
      <c r="BK46" s="610"/>
      <c r="BL46" s="610"/>
      <c r="BM46" s="610"/>
      <c r="BN46" s="610"/>
      <c r="BO46" s="610"/>
      <c r="BP46" s="610"/>
      <c r="BQ46" s="610"/>
      <c r="BR46" s="610"/>
      <c r="BS46" s="610"/>
      <c r="BT46" s="610"/>
      <c r="BU46" s="610"/>
      <c r="BV46" s="610"/>
      <c r="BW46" s="610"/>
      <c r="BX46" s="610"/>
      <c r="BY46" s="610"/>
      <c r="BZ46" s="610"/>
      <c r="CA46" s="610"/>
      <c r="CB46" s="610"/>
      <c r="CC46" s="610"/>
      <c r="CD46" s="610"/>
      <c r="CE46" s="610"/>
      <c r="CF46" s="610"/>
      <c r="CG46" s="610"/>
      <c r="CH46" s="610"/>
      <c r="CI46" s="610"/>
      <c r="CJ46" s="610"/>
      <c r="CK46" s="610"/>
      <c r="CL46" s="610"/>
      <c r="CM46" s="610"/>
      <c r="CN46" s="610"/>
      <c r="CO46" s="610"/>
      <c r="CP46" s="610"/>
      <c r="CQ46" s="610"/>
      <c r="CR46" s="610"/>
      <c r="CS46" s="610"/>
      <c r="CT46" s="610"/>
      <c r="CU46" s="610"/>
      <c r="CV46" s="610"/>
      <c r="CW46" s="610"/>
      <c r="CX46" s="610"/>
      <c r="CY46" s="610"/>
      <c r="CZ46" s="610"/>
      <c r="DA46" s="610"/>
      <c r="DB46" s="610"/>
      <c r="DC46" s="610"/>
      <c r="DD46" s="610"/>
      <c r="DE46" s="610"/>
      <c r="DF46" s="610"/>
      <c r="DG46" s="610"/>
      <c r="DH46" s="610"/>
      <c r="DI46" s="610"/>
    </row>
    <row r="47" spans="1:113" x14ac:dyDescent="0.15">
      <c r="E47" s="610" t="s">
        <v>209</v>
      </c>
      <c r="F47" s="610"/>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0"/>
      <c r="AY47" s="610"/>
      <c r="AZ47" s="610"/>
      <c r="BA47" s="610"/>
      <c r="BB47" s="610"/>
      <c r="BC47" s="610"/>
      <c r="BD47" s="610"/>
      <c r="BE47" s="610"/>
      <c r="BF47" s="610"/>
      <c r="BG47" s="610"/>
      <c r="BH47" s="610"/>
      <c r="BI47" s="610"/>
      <c r="BJ47" s="610"/>
      <c r="BK47" s="610"/>
      <c r="BL47" s="610"/>
      <c r="BM47" s="610"/>
      <c r="BN47" s="610"/>
      <c r="BO47" s="610"/>
      <c r="BP47" s="610"/>
      <c r="BQ47" s="610"/>
      <c r="BR47" s="610"/>
      <c r="BS47" s="610"/>
      <c r="BT47" s="610"/>
      <c r="BU47" s="610"/>
      <c r="BV47" s="610"/>
      <c r="BW47" s="610"/>
      <c r="BX47" s="610"/>
      <c r="BY47" s="610"/>
      <c r="BZ47" s="610"/>
      <c r="CA47" s="610"/>
      <c r="CB47" s="610"/>
      <c r="CC47" s="610"/>
      <c r="CD47" s="610"/>
      <c r="CE47" s="610"/>
      <c r="CF47" s="610"/>
      <c r="CG47" s="610"/>
      <c r="CH47" s="610"/>
      <c r="CI47" s="610"/>
      <c r="CJ47" s="610"/>
      <c r="CK47" s="610"/>
      <c r="CL47" s="610"/>
      <c r="CM47" s="610"/>
      <c r="CN47" s="610"/>
      <c r="CO47" s="610"/>
      <c r="CP47" s="610"/>
      <c r="CQ47" s="610"/>
      <c r="CR47" s="610"/>
      <c r="CS47" s="610"/>
      <c r="CT47" s="610"/>
      <c r="CU47" s="610"/>
      <c r="CV47" s="610"/>
      <c r="CW47" s="610"/>
      <c r="CX47" s="610"/>
      <c r="CY47" s="610"/>
      <c r="CZ47" s="610"/>
      <c r="DA47" s="610"/>
      <c r="DB47" s="610"/>
      <c r="DC47" s="610"/>
      <c r="DD47" s="610"/>
      <c r="DE47" s="610"/>
      <c r="DF47" s="610"/>
      <c r="DG47" s="610"/>
      <c r="DH47" s="610"/>
      <c r="DI47" s="610"/>
    </row>
    <row r="48" spans="1:113" x14ac:dyDescent="0.15">
      <c r="E48" s="610" t="s">
        <v>210</v>
      </c>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610"/>
      <c r="BE48" s="610"/>
      <c r="BF48" s="610"/>
      <c r="BG48" s="610"/>
      <c r="BH48" s="610"/>
      <c r="BI48" s="610"/>
      <c r="BJ48" s="610"/>
      <c r="BK48" s="610"/>
      <c r="BL48" s="610"/>
      <c r="BM48" s="610"/>
      <c r="BN48" s="610"/>
      <c r="BO48" s="610"/>
      <c r="BP48" s="610"/>
      <c r="BQ48" s="610"/>
      <c r="BR48" s="610"/>
      <c r="BS48" s="610"/>
      <c r="BT48" s="610"/>
      <c r="BU48" s="610"/>
      <c r="BV48" s="610"/>
      <c r="BW48" s="610"/>
      <c r="BX48" s="610"/>
      <c r="BY48" s="610"/>
      <c r="BZ48" s="610"/>
      <c r="CA48" s="610"/>
      <c r="CB48" s="610"/>
      <c r="CC48" s="610"/>
      <c r="CD48" s="610"/>
      <c r="CE48" s="610"/>
      <c r="CF48" s="610"/>
      <c r="CG48" s="610"/>
      <c r="CH48" s="610"/>
      <c r="CI48" s="610"/>
      <c r="CJ48" s="610"/>
      <c r="CK48" s="610"/>
      <c r="CL48" s="610"/>
      <c r="CM48" s="610"/>
      <c r="CN48" s="610"/>
      <c r="CO48" s="610"/>
      <c r="CP48" s="610"/>
      <c r="CQ48" s="610"/>
      <c r="CR48" s="610"/>
      <c r="CS48" s="610"/>
      <c r="CT48" s="610"/>
      <c r="CU48" s="610"/>
      <c r="CV48" s="610"/>
      <c r="CW48" s="610"/>
      <c r="CX48" s="610"/>
      <c r="CY48" s="610"/>
      <c r="CZ48" s="610"/>
      <c r="DA48" s="610"/>
      <c r="DB48" s="610"/>
      <c r="DC48" s="610"/>
      <c r="DD48" s="610"/>
      <c r="DE48" s="610"/>
      <c r="DF48" s="610"/>
      <c r="DG48" s="610"/>
      <c r="DH48" s="610"/>
      <c r="DI48" s="610"/>
    </row>
    <row r="49" spans="5:113" x14ac:dyDescent="0.15">
      <c r="E49" s="611" t="s">
        <v>211</v>
      </c>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611"/>
      <c r="BE49" s="611"/>
      <c r="BF49" s="611"/>
      <c r="BG49" s="611"/>
      <c r="BH49" s="611"/>
      <c r="BI49" s="611"/>
      <c r="BJ49" s="611"/>
      <c r="BK49" s="611"/>
      <c r="BL49" s="611"/>
      <c r="BM49" s="611"/>
      <c r="BN49" s="611"/>
      <c r="BO49" s="611"/>
      <c r="BP49" s="611"/>
      <c r="BQ49" s="611"/>
      <c r="BR49" s="611"/>
      <c r="BS49" s="611"/>
      <c r="BT49" s="611"/>
      <c r="BU49" s="611"/>
      <c r="BV49" s="611"/>
      <c r="BW49" s="611"/>
      <c r="BX49" s="611"/>
      <c r="BY49" s="611"/>
      <c r="BZ49" s="611"/>
      <c r="CA49" s="611"/>
      <c r="CB49" s="611"/>
      <c r="CC49" s="611"/>
      <c r="CD49" s="611"/>
      <c r="CE49" s="611"/>
      <c r="CF49" s="611"/>
      <c r="CG49" s="611"/>
      <c r="CH49" s="611"/>
      <c r="CI49" s="611"/>
      <c r="CJ49" s="611"/>
      <c r="CK49" s="611"/>
      <c r="CL49" s="611"/>
      <c r="CM49" s="611"/>
      <c r="CN49" s="611"/>
      <c r="CO49" s="611"/>
      <c r="CP49" s="611"/>
      <c r="CQ49" s="611"/>
      <c r="CR49" s="611"/>
      <c r="CS49" s="611"/>
      <c r="CT49" s="611"/>
      <c r="CU49" s="611"/>
      <c r="CV49" s="611"/>
      <c r="CW49" s="611"/>
      <c r="CX49" s="611"/>
      <c r="CY49" s="611"/>
      <c r="CZ49" s="611"/>
      <c r="DA49" s="611"/>
      <c r="DB49" s="611"/>
      <c r="DC49" s="611"/>
      <c r="DD49" s="611"/>
      <c r="DE49" s="611"/>
      <c r="DF49" s="611"/>
      <c r="DG49" s="611"/>
      <c r="DH49" s="611"/>
      <c r="DI49" s="611"/>
    </row>
    <row r="50" spans="5:113" x14ac:dyDescent="0.15">
      <c r="E50" s="610" t="s">
        <v>212</v>
      </c>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610"/>
      <c r="BE50" s="610"/>
      <c r="BF50" s="610"/>
      <c r="BG50" s="610"/>
      <c r="BH50" s="610"/>
      <c r="BI50" s="610"/>
      <c r="BJ50" s="610"/>
      <c r="BK50" s="610"/>
      <c r="BL50" s="610"/>
      <c r="BM50" s="610"/>
      <c r="BN50" s="610"/>
      <c r="BO50" s="610"/>
      <c r="BP50" s="610"/>
      <c r="BQ50" s="610"/>
      <c r="BR50" s="610"/>
      <c r="BS50" s="610"/>
      <c r="BT50" s="610"/>
      <c r="BU50" s="610"/>
      <c r="BV50" s="610"/>
      <c r="BW50" s="610"/>
      <c r="BX50" s="610"/>
      <c r="BY50" s="610"/>
      <c r="BZ50" s="610"/>
      <c r="CA50" s="610"/>
      <c r="CB50" s="610"/>
      <c r="CC50" s="610"/>
      <c r="CD50" s="610"/>
      <c r="CE50" s="610"/>
      <c r="CF50" s="610"/>
      <c r="CG50" s="610"/>
      <c r="CH50" s="610"/>
      <c r="CI50" s="610"/>
      <c r="CJ50" s="610"/>
      <c r="CK50" s="610"/>
      <c r="CL50" s="610"/>
      <c r="CM50" s="610"/>
      <c r="CN50" s="610"/>
      <c r="CO50" s="610"/>
      <c r="CP50" s="610"/>
      <c r="CQ50" s="610"/>
      <c r="CR50" s="610"/>
      <c r="CS50" s="610"/>
      <c r="CT50" s="610"/>
      <c r="CU50" s="610"/>
      <c r="CV50" s="610"/>
      <c r="CW50" s="610"/>
      <c r="CX50" s="610"/>
      <c r="CY50" s="610"/>
      <c r="CZ50" s="610"/>
      <c r="DA50" s="610"/>
      <c r="DB50" s="610"/>
      <c r="DC50" s="610"/>
      <c r="DD50" s="610"/>
      <c r="DE50" s="610"/>
      <c r="DF50" s="610"/>
      <c r="DG50" s="610"/>
      <c r="DH50" s="610"/>
      <c r="DI50" s="610"/>
    </row>
    <row r="51" spans="5:113" x14ac:dyDescent="0.15">
      <c r="E51" s="610" t="s">
        <v>213</v>
      </c>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0"/>
      <c r="AY51" s="610"/>
      <c r="AZ51" s="610"/>
      <c r="BA51" s="610"/>
      <c r="BB51" s="610"/>
      <c r="BC51" s="610"/>
      <c r="BD51" s="610"/>
      <c r="BE51" s="610"/>
      <c r="BF51" s="610"/>
      <c r="BG51" s="610"/>
      <c r="BH51" s="610"/>
      <c r="BI51" s="610"/>
      <c r="BJ51" s="610"/>
      <c r="BK51" s="610"/>
      <c r="BL51" s="610"/>
      <c r="BM51" s="610"/>
      <c r="BN51" s="610"/>
      <c r="BO51" s="610"/>
      <c r="BP51" s="610"/>
      <c r="BQ51" s="610"/>
      <c r="BR51" s="610"/>
      <c r="BS51" s="610"/>
      <c r="BT51" s="610"/>
      <c r="BU51" s="610"/>
      <c r="BV51" s="610"/>
      <c r="BW51" s="610"/>
      <c r="BX51" s="610"/>
      <c r="BY51" s="610"/>
      <c r="BZ51" s="610"/>
      <c r="CA51" s="610"/>
      <c r="CB51" s="610"/>
      <c r="CC51" s="610"/>
      <c r="CD51" s="610"/>
      <c r="CE51" s="610"/>
      <c r="CF51" s="610"/>
      <c r="CG51" s="610"/>
      <c r="CH51" s="610"/>
      <c r="CI51" s="610"/>
      <c r="CJ51" s="610"/>
      <c r="CK51" s="610"/>
      <c r="CL51" s="610"/>
      <c r="CM51" s="610"/>
      <c r="CN51" s="610"/>
      <c r="CO51" s="610"/>
      <c r="CP51" s="610"/>
      <c r="CQ51" s="610"/>
      <c r="CR51" s="610"/>
      <c r="CS51" s="610"/>
      <c r="CT51" s="610"/>
      <c r="CU51" s="610"/>
      <c r="CV51" s="610"/>
      <c r="CW51" s="610"/>
      <c r="CX51" s="610"/>
      <c r="CY51" s="610"/>
      <c r="CZ51" s="610"/>
      <c r="DA51" s="610"/>
      <c r="DB51" s="610"/>
      <c r="DC51" s="610"/>
      <c r="DD51" s="610"/>
      <c r="DE51" s="610"/>
      <c r="DF51" s="610"/>
      <c r="DG51" s="610"/>
      <c r="DH51" s="610"/>
      <c r="DI51" s="610"/>
    </row>
    <row r="52" spans="5:113" x14ac:dyDescent="0.15">
      <c r="E52" s="610" t="s">
        <v>214</v>
      </c>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610"/>
      <c r="BE52" s="610"/>
      <c r="BF52" s="610"/>
      <c r="BG52" s="610"/>
      <c r="BH52" s="610"/>
      <c r="BI52" s="610"/>
      <c r="BJ52" s="610"/>
      <c r="BK52" s="610"/>
      <c r="BL52" s="610"/>
      <c r="BM52" s="610"/>
      <c r="BN52" s="610"/>
      <c r="BO52" s="610"/>
      <c r="BP52" s="610"/>
      <c r="BQ52" s="610"/>
      <c r="BR52" s="610"/>
      <c r="BS52" s="610"/>
      <c r="BT52" s="610"/>
      <c r="BU52" s="610"/>
      <c r="BV52" s="610"/>
      <c r="BW52" s="610"/>
      <c r="BX52" s="610"/>
      <c r="BY52" s="610"/>
      <c r="BZ52" s="610"/>
      <c r="CA52" s="610"/>
      <c r="CB52" s="610"/>
      <c r="CC52" s="610"/>
      <c r="CD52" s="610"/>
      <c r="CE52" s="610"/>
      <c r="CF52" s="610"/>
      <c r="CG52" s="610"/>
      <c r="CH52" s="610"/>
      <c r="CI52" s="610"/>
      <c r="CJ52" s="610"/>
      <c r="CK52" s="610"/>
      <c r="CL52" s="610"/>
      <c r="CM52" s="610"/>
      <c r="CN52" s="610"/>
      <c r="CO52" s="610"/>
      <c r="CP52" s="610"/>
      <c r="CQ52" s="610"/>
      <c r="CR52" s="610"/>
      <c r="CS52" s="610"/>
      <c r="CT52" s="610"/>
      <c r="CU52" s="610"/>
      <c r="CV52" s="610"/>
      <c r="CW52" s="610"/>
      <c r="CX52" s="610"/>
      <c r="CY52" s="610"/>
      <c r="CZ52" s="610"/>
      <c r="DA52" s="610"/>
      <c r="DB52" s="610"/>
      <c r="DC52" s="610"/>
      <c r="DD52" s="610"/>
      <c r="DE52" s="610"/>
      <c r="DF52" s="610"/>
      <c r="DG52" s="610"/>
      <c r="DH52" s="610"/>
      <c r="DI52" s="610"/>
    </row>
    <row r="53" spans="5:113" x14ac:dyDescent="0.15">
      <c r="E53" s="169" t="s">
        <v>604</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9" zoomScale="60" zoomScaleNormal="6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59" t="s">
        <v>564</v>
      </c>
      <c r="D34" s="1159"/>
      <c r="E34" s="1160"/>
      <c r="F34" s="32">
        <v>5.58</v>
      </c>
      <c r="G34" s="33">
        <v>6.33</v>
      </c>
      <c r="H34" s="33">
        <v>11.96</v>
      </c>
      <c r="I34" s="33">
        <v>9.3800000000000008</v>
      </c>
      <c r="J34" s="34">
        <v>14</v>
      </c>
      <c r="K34" s="22"/>
      <c r="L34" s="22"/>
      <c r="M34" s="22"/>
      <c r="N34" s="22"/>
      <c r="O34" s="22"/>
      <c r="P34" s="22"/>
    </row>
    <row r="35" spans="1:16" ht="39" customHeight="1" x14ac:dyDescent="0.15">
      <c r="A35" s="22"/>
      <c r="B35" s="35"/>
      <c r="C35" s="1155" t="s">
        <v>565</v>
      </c>
      <c r="D35" s="1155"/>
      <c r="E35" s="1156"/>
      <c r="F35" s="36">
        <v>4.38</v>
      </c>
      <c r="G35" s="37">
        <v>4.67</v>
      </c>
      <c r="H35" s="37">
        <v>5.65</v>
      </c>
      <c r="I35" s="37">
        <v>6.11</v>
      </c>
      <c r="J35" s="38">
        <v>6.83</v>
      </c>
      <c r="K35" s="22"/>
      <c r="L35" s="22"/>
      <c r="M35" s="22"/>
      <c r="N35" s="22"/>
      <c r="O35" s="22"/>
      <c r="P35" s="22"/>
    </row>
    <row r="36" spans="1:16" ht="39" customHeight="1" x14ac:dyDescent="0.15">
      <c r="A36" s="22"/>
      <c r="B36" s="35"/>
      <c r="C36" s="1155" t="s">
        <v>566</v>
      </c>
      <c r="D36" s="1155"/>
      <c r="E36" s="1156"/>
      <c r="F36" s="36">
        <v>1.46</v>
      </c>
      <c r="G36" s="37">
        <v>0.82</v>
      </c>
      <c r="H36" s="37">
        <v>0.73</v>
      </c>
      <c r="I36" s="37">
        <v>0.85</v>
      </c>
      <c r="J36" s="38">
        <v>0.5</v>
      </c>
      <c r="K36" s="22"/>
      <c r="L36" s="22"/>
      <c r="M36" s="22"/>
      <c r="N36" s="22"/>
      <c r="O36" s="22"/>
      <c r="P36" s="22"/>
    </row>
    <row r="37" spans="1:16" ht="39" customHeight="1" x14ac:dyDescent="0.15">
      <c r="A37" s="22"/>
      <c r="B37" s="35"/>
      <c r="C37" s="1155" t="s">
        <v>567</v>
      </c>
      <c r="D37" s="1155"/>
      <c r="E37" s="1156"/>
      <c r="F37" s="36">
        <v>0.03</v>
      </c>
      <c r="G37" s="37">
        <v>0.11</v>
      </c>
      <c r="H37" s="37">
        <v>0.03</v>
      </c>
      <c r="I37" s="37">
        <v>0</v>
      </c>
      <c r="J37" s="38">
        <v>0.12</v>
      </c>
      <c r="K37" s="22"/>
      <c r="L37" s="22"/>
      <c r="M37" s="22"/>
      <c r="N37" s="22"/>
      <c r="O37" s="22"/>
      <c r="P37" s="22"/>
    </row>
    <row r="38" spans="1:16" ht="39" customHeight="1" x14ac:dyDescent="0.15">
      <c r="A38" s="22"/>
      <c r="B38" s="35"/>
      <c r="C38" s="1155" t="s">
        <v>568</v>
      </c>
      <c r="D38" s="1155"/>
      <c r="E38" s="1156"/>
      <c r="F38" s="36">
        <v>0.05</v>
      </c>
      <c r="G38" s="37">
        <v>0.2</v>
      </c>
      <c r="H38" s="37">
        <v>0.05</v>
      </c>
      <c r="I38" s="37">
        <v>0.12</v>
      </c>
      <c r="J38" s="38">
        <v>0.1</v>
      </c>
      <c r="K38" s="22"/>
      <c r="L38" s="22"/>
      <c r="M38" s="22"/>
      <c r="N38" s="22"/>
      <c r="O38" s="22"/>
      <c r="P38" s="22"/>
    </row>
    <row r="39" spans="1:16" ht="39" customHeight="1" x14ac:dyDescent="0.15">
      <c r="A39" s="22"/>
      <c r="B39" s="35"/>
      <c r="C39" s="1155" t="s">
        <v>569</v>
      </c>
      <c r="D39" s="1155"/>
      <c r="E39" s="1156"/>
      <c r="F39" s="36">
        <v>0.27</v>
      </c>
      <c r="G39" s="37">
        <v>0.18</v>
      </c>
      <c r="H39" s="37">
        <v>0.22</v>
      </c>
      <c r="I39" s="37">
        <v>0.08</v>
      </c>
      <c r="J39" s="38">
        <v>0.06</v>
      </c>
      <c r="K39" s="22"/>
      <c r="L39" s="22"/>
      <c r="M39" s="22"/>
      <c r="N39" s="22"/>
      <c r="O39" s="22"/>
      <c r="P39" s="22"/>
    </row>
    <row r="40" spans="1:16" ht="39" customHeight="1" x14ac:dyDescent="0.15">
      <c r="A40" s="22"/>
      <c r="B40" s="35"/>
      <c r="C40" s="1155"/>
      <c r="D40" s="1155"/>
      <c r="E40" s="1156"/>
      <c r="F40" s="36"/>
      <c r="G40" s="37"/>
      <c r="H40" s="37"/>
      <c r="I40" s="37"/>
      <c r="J40" s="38"/>
      <c r="K40" s="22"/>
      <c r="L40" s="22"/>
      <c r="M40" s="22"/>
      <c r="N40" s="22"/>
      <c r="O40" s="22"/>
      <c r="P40" s="22"/>
    </row>
    <row r="41" spans="1:16" ht="39" customHeight="1" x14ac:dyDescent="0.15">
      <c r="A41" s="22"/>
      <c r="B41" s="35"/>
      <c r="C41" s="1155"/>
      <c r="D41" s="1155"/>
      <c r="E41" s="1156"/>
      <c r="F41" s="36"/>
      <c r="G41" s="37"/>
      <c r="H41" s="37"/>
      <c r="I41" s="37"/>
      <c r="J41" s="38"/>
      <c r="K41" s="22"/>
      <c r="L41" s="22"/>
      <c r="M41" s="22"/>
      <c r="N41" s="22"/>
      <c r="O41" s="22"/>
      <c r="P41" s="22"/>
    </row>
    <row r="42" spans="1:16" ht="39" customHeight="1" x14ac:dyDescent="0.15">
      <c r="A42" s="22"/>
      <c r="B42" s="39"/>
      <c r="C42" s="1155" t="s">
        <v>570</v>
      </c>
      <c r="D42" s="1155"/>
      <c r="E42" s="1156"/>
      <c r="F42" s="36" t="s">
        <v>515</v>
      </c>
      <c r="G42" s="37" t="s">
        <v>515</v>
      </c>
      <c r="H42" s="37" t="s">
        <v>515</v>
      </c>
      <c r="I42" s="37" t="s">
        <v>515</v>
      </c>
      <c r="J42" s="38" t="s">
        <v>515</v>
      </c>
      <c r="K42" s="22"/>
      <c r="L42" s="22"/>
      <c r="M42" s="22"/>
      <c r="N42" s="22"/>
      <c r="O42" s="22"/>
      <c r="P42" s="22"/>
    </row>
    <row r="43" spans="1:16" ht="39" customHeight="1" thickBot="1" x14ac:dyDescent="0.2">
      <c r="A43" s="22"/>
      <c r="B43" s="40"/>
      <c r="C43" s="1157" t="s">
        <v>571</v>
      </c>
      <c r="D43" s="1157"/>
      <c r="E43" s="1158"/>
      <c r="F43" s="41">
        <v>0.81</v>
      </c>
      <c r="G43" s="42">
        <v>0.81</v>
      </c>
      <c r="H43" s="42">
        <v>0.82</v>
      </c>
      <c r="I43" s="42">
        <v>0.78</v>
      </c>
      <c r="J43" s="43" t="s">
        <v>515</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dW7E2IXF5I6kFpt2DSQLkWzzDPOe+qD+Wo3Q9fW3pQObnSMq0bThdi9Yhc4171Busg8XjfkzDYgRgmdmA+bQ==" saltValue="XRJpf9HfixQwzbsBlsJt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7" zoomScale="60" zoomScaleNormal="6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556</v>
      </c>
      <c r="L44" s="54" t="s">
        <v>557</v>
      </c>
      <c r="M44" s="54" t="s">
        <v>558</v>
      </c>
      <c r="N44" s="54" t="s">
        <v>559</v>
      </c>
      <c r="O44" s="55" t="s">
        <v>560</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812</v>
      </c>
      <c r="L45" s="58">
        <v>842</v>
      </c>
      <c r="M45" s="58">
        <v>881</v>
      </c>
      <c r="N45" s="58">
        <v>920</v>
      </c>
      <c r="O45" s="59">
        <v>1006</v>
      </c>
      <c r="P45" s="46"/>
      <c r="Q45" s="46"/>
      <c r="R45" s="46"/>
      <c r="S45" s="46"/>
      <c r="T45" s="46"/>
      <c r="U45" s="46"/>
    </row>
    <row r="46" spans="1:21" ht="30.75" customHeight="1" x14ac:dyDescent="0.15">
      <c r="A46" s="46"/>
      <c r="B46" s="1163"/>
      <c r="C46" s="1164"/>
      <c r="D46" s="60"/>
      <c r="E46" s="1169" t="s">
        <v>13</v>
      </c>
      <c r="F46" s="1169"/>
      <c r="G46" s="1169"/>
      <c r="H46" s="1169"/>
      <c r="I46" s="1169"/>
      <c r="J46" s="1170"/>
      <c r="K46" s="61" t="s">
        <v>515</v>
      </c>
      <c r="L46" s="62" t="s">
        <v>515</v>
      </c>
      <c r="M46" s="62" t="s">
        <v>515</v>
      </c>
      <c r="N46" s="62" t="s">
        <v>515</v>
      </c>
      <c r="O46" s="63" t="s">
        <v>515</v>
      </c>
      <c r="P46" s="46"/>
      <c r="Q46" s="46"/>
      <c r="R46" s="46"/>
      <c r="S46" s="46"/>
      <c r="T46" s="46"/>
      <c r="U46" s="46"/>
    </row>
    <row r="47" spans="1:21" ht="30.75" customHeight="1" x14ac:dyDescent="0.15">
      <c r="A47" s="46"/>
      <c r="B47" s="1163"/>
      <c r="C47" s="1164"/>
      <c r="D47" s="60"/>
      <c r="E47" s="1169" t="s">
        <v>14</v>
      </c>
      <c r="F47" s="1169"/>
      <c r="G47" s="1169"/>
      <c r="H47" s="1169"/>
      <c r="I47" s="1169"/>
      <c r="J47" s="1170"/>
      <c r="K47" s="61" t="s">
        <v>515</v>
      </c>
      <c r="L47" s="62" t="s">
        <v>515</v>
      </c>
      <c r="M47" s="62" t="s">
        <v>515</v>
      </c>
      <c r="N47" s="62" t="s">
        <v>515</v>
      </c>
      <c r="O47" s="63" t="s">
        <v>515</v>
      </c>
      <c r="P47" s="46"/>
      <c r="Q47" s="46"/>
      <c r="R47" s="46"/>
      <c r="S47" s="46"/>
      <c r="T47" s="46"/>
      <c r="U47" s="46"/>
    </row>
    <row r="48" spans="1:21" ht="30.75" customHeight="1" x14ac:dyDescent="0.15">
      <c r="A48" s="46"/>
      <c r="B48" s="1163"/>
      <c r="C48" s="1164"/>
      <c r="D48" s="60"/>
      <c r="E48" s="1169" t="s">
        <v>15</v>
      </c>
      <c r="F48" s="1169"/>
      <c r="G48" s="1169"/>
      <c r="H48" s="1169"/>
      <c r="I48" s="1169"/>
      <c r="J48" s="1170"/>
      <c r="K48" s="61">
        <v>19</v>
      </c>
      <c r="L48" s="62">
        <v>14</v>
      </c>
      <c r="M48" s="62">
        <v>22</v>
      </c>
      <c r="N48" s="62">
        <v>21</v>
      </c>
      <c r="O48" s="63">
        <v>16</v>
      </c>
      <c r="P48" s="46"/>
      <c r="Q48" s="46"/>
      <c r="R48" s="46"/>
      <c r="S48" s="46"/>
      <c r="T48" s="46"/>
      <c r="U48" s="46"/>
    </row>
    <row r="49" spans="1:21" ht="30.75" customHeight="1" x14ac:dyDescent="0.15">
      <c r="A49" s="46"/>
      <c r="B49" s="1163"/>
      <c r="C49" s="1164"/>
      <c r="D49" s="60"/>
      <c r="E49" s="1169" t="s">
        <v>16</v>
      </c>
      <c r="F49" s="1169"/>
      <c r="G49" s="1169"/>
      <c r="H49" s="1169"/>
      <c r="I49" s="1169"/>
      <c r="J49" s="1170"/>
      <c r="K49" s="61">
        <v>56</v>
      </c>
      <c r="L49" s="62">
        <v>46</v>
      </c>
      <c r="M49" s="62">
        <v>42</v>
      </c>
      <c r="N49" s="62">
        <v>46</v>
      </c>
      <c r="O49" s="63">
        <v>47</v>
      </c>
      <c r="P49" s="46"/>
      <c r="Q49" s="46"/>
      <c r="R49" s="46"/>
      <c r="S49" s="46"/>
      <c r="T49" s="46"/>
      <c r="U49" s="46"/>
    </row>
    <row r="50" spans="1:21" ht="30.75" customHeight="1" x14ac:dyDescent="0.15">
      <c r="A50" s="46"/>
      <c r="B50" s="1163"/>
      <c r="C50" s="1164"/>
      <c r="D50" s="60"/>
      <c r="E50" s="1169" t="s">
        <v>17</v>
      </c>
      <c r="F50" s="1169"/>
      <c r="G50" s="1169"/>
      <c r="H50" s="1169"/>
      <c r="I50" s="1169"/>
      <c r="J50" s="1170"/>
      <c r="K50" s="61" t="s">
        <v>515</v>
      </c>
      <c r="L50" s="62" t="s">
        <v>515</v>
      </c>
      <c r="M50" s="62" t="s">
        <v>515</v>
      </c>
      <c r="N50" s="62" t="s">
        <v>515</v>
      </c>
      <c r="O50" s="63" t="s">
        <v>515</v>
      </c>
      <c r="P50" s="46"/>
      <c r="Q50" s="46"/>
      <c r="R50" s="46"/>
      <c r="S50" s="46"/>
      <c r="T50" s="46"/>
      <c r="U50" s="46"/>
    </row>
    <row r="51" spans="1:21" ht="30.75" customHeight="1" x14ac:dyDescent="0.15">
      <c r="A51" s="46"/>
      <c r="B51" s="1165"/>
      <c r="C51" s="1166"/>
      <c r="D51" s="64"/>
      <c r="E51" s="1169" t="s">
        <v>18</v>
      </c>
      <c r="F51" s="1169"/>
      <c r="G51" s="1169"/>
      <c r="H51" s="1169"/>
      <c r="I51" s="1169"/>
      <c r="J51" s="1170"/>
      <c r="K51" s="61" t="s">
        <v>515</v>
      </c>
      <c r="L51" s="62" t="s">
        <v>515</v>
      </c>
      <c r="M51" s="62" t="s">
        <v>515</v>
      </c>
      <c r="N51" s="62" t="s">
        <v>515</v>
      </c>
      <c r="O51" s="63" t="s">
        <v>515</v>
      </c>
      <c r="P51" s="46"/>
      <c r="Q51" s="46"/>
      <c r="R51" s="46"/>
      <c r="S51" s="46"/>
      <c r="T51" s="46"/>
      <c r="U51" s="46"/>
    </row>
    <row r="52" spans="1:21" ht="30.75" customHeight="1" x14ac:dyDescent="0.15">
      <c r="A52" s="46"/>
      <c r="B52" s="1171" t="s">
        <v>19</v>
      </c>
      <c r="C52" s="1172"/>
      <c r="D52" s="64"/>
      <c r="E52" s="1169" t="s">
        <v>20</v>
      </c>
      <c r="F52" s="1169"/>
      <c r="G52" s="1169"/>
      <c r="H52" s="1169"/>
      <c r="I52" s="1169"/>
      <c r="J52" s="1170"/>
      <c r="K52" s="61">
        <v>631</v>
      </c>
      <c r="L52" s="62">
        <v>645</v>
      </c>
      <c r="M52" s="62">
        <v>638</v>
      </c>
      <c r="N52" s="62">
        <v>649</v>
      </c>
      <c r="O52" s="63">
        <v>660</v>
      </c>
      <c r="P52" s="46"/>
      <c r="Q52" s="46"/>
      <c r="R52" s="46"/>
      <c r="S52" s="46"/>
      <c r="T52" s="46"/>
      <c r="U52" s="46"/>
    </row>
    <row r="53" spans="1:21" ht="30.75" customHeight="1" thickBot="1" x14ac:dyDescent="0.2">
      <c r="A53" s="46"/>
      <c r="B53" s="1173" t="s">
        <v>21</v>
      </c>
      <c r="C53" s="1174"/>
      <c r="D53" s="65"/>
      <c r="E53" s="1175" t="s">
        <v>22</v>
      </c>
      <c r="F53" s="1175"/>
      <c r="G53" s="1175"/>
      <c r="H53" s="1175"/>
      <c r="I53" s="1175"/>
      <c r="J53" s="1176"/>
      <c r="K53" s="66">
        <v>256</v>
      </c>
      <c r="L53" s="67">
        <v>257</v>
      </c>
      <c r="M53" s="67">
        <v>307</v>
      </c>
      <c r="N53" s="67">
        <v>338</v>
      </c>
      <c r="O53" s="68">
        <v>409</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572</v>
      </c>
      <c r="P55" s="46"/>
      <c r="Q55" s="46"/>
      <c r="R55" s="46"/>
      <c r="S55" s="46"/>
      <c r="T55" s="46"/>
      <c r="U55" s="46"/>
    </row>
    <row r="56" spans="1:21" ht="31.5" customHeight="1" thickBot="1" x14ac:dyDescent="0.2">
      <c r="A56" s="46"/>
      <c r="B56" s="74"/>
      <c r="C56" s="75"/>
      <c r="D56" s="75"/>
      <c r="E56" s="76"/>
      <c r="F56" s="76"/>
      <c r="G56" s="76"/>
      <c r="H56" s="76"/>
      <c r="I56" s="76"/>
      <c r="J56" s="77" t="s">
        <v>2</v>
      </c>
      <c r="K56" s="78" t="s">
        <v>573</v>
      </c>
      <c r="L56" s="79" t="s">
        <v>574</v>
      </c>
      <c r="M56" s="79" t="s">
        <v>575</v>
      </c>
      <c r="N56" s="79" t="s">
        <v>576</v>
      </c>
      <c r="O56" s="80" t="s">
        <v>577</v>
      </c>
      <c r="P56" s="46"/>
      <c r="Q56" s="46"/>
      <c r="R56" s="46"/>
      <c r="S56" s="46"/>
      <c r="T56" s="46"/>
      <c r="U56" s="46"/>
    </row>
    <row r="57" spans="1:21" ht="31.5" customHeight="1" x14ac:dyDescent="0.15">
      <c r="B57" s="1177" t="s">
        <v>25</v>
      </c>
      <c r="C57" s="1178"/>
      <c r="D57" s="1181" t="s">
        <v>26</v>
      </c>
      <c r="E57" s="1182"/>
      <c r="F57" s="1182"/>
      <c r="G57" s="1182"/>
      <c r="H57" s="1182"/>
      <c r="I57" s="1182"/>
      <c r="J57" s="1183"/>
      <c r="K57" s="81"/>
      <c r="L57" s="82"/>
      <c r="M57" s="82"/>
      <c r="N57" s="82"/>
      <c r="O57" s="83"/>
    </row>
    <row r="58" spans="1:21" ht="31.5" customHeight="1" thickBot="1" x14ac:dyDescent="0.2">
      <c r="B58" s="1179"/>
      <c r="C58" s="1180"/>
      <c r="D58" s="1184" t="s">
        <v>27</v>
      </c>
      <c r="E58" s="1185"/>
      <c r="F58" s="1185"/>
      <c r="G58" s="1185"/>
      <c r="H58" s="1185"/>
      <c r="I58" s="1185"/>
      <c r="J58" s="1186"/>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ZKkXQ6YqTAjXderANfiiQCILR51TIlMsJA64hU3NvYUwWsRPLm74ihv72kWHFu1Fz3P62Pje8vD8wYp1PRxS6A==" saltValue="HH4/LTA2DF0sAOFORtt5j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40" zoomScale="60" zoomScaleNormal="6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556</v>
      </c>
      <c r="J40" s="98" t="s">
        <v>557</v>
      </c>
      <c r="K40" s="98" t="s">
        <v>558</v>
      </c>
      <c r="L40" s="98" t="s">
        <v>559</v>
      </c>
      <c r="M40" s="99" t="s">
        <v>560</v>
      </c>
    </row>
    <row r="41" spans="2:13" ht="27.75" customHeight="1" x14ac:dyDescent="0.15">
      <c r="B41" s="1187" t="s">
        <v>30</v>
      </c>
      <c r="C41" s="1188"/>
      <c r="D41" s="100"/>
      <c r="E41" s="1193" t="s">
        <v>31</v>
      </c>
      <c r="F41" s="1193"/>
      <c r="G41" s="1193"/>
      <c r="H41" s="1194"/>
      <c r="I41" s="332">
        <v>7989</v>
      </c>
      <c r="J41" s="333">
        <v>8617</v>
      </c>
      <c r="K41" s="333">
        <v>8632</v>
      </c>
      <c r="L41" s="333">
        <v>8526</v>
      </c>
      <c r="M41" s="334">
        <v>8455</v>
      </c>
    </row>
    <row r="42" spans="2:13" ht="27.75" customHeight="1" x14ac:dyDescent="0.15">
      <c r="B42" s="1189"/>
      <c r="C42" s="1190"/>
      <c r="D42" s="101"/>
      <c r="E42" s="1195" t="s">
        <v>32</v>
      </c>
      <c r="F42" s="1195"/>
      <c r="G42" s="1195"/>
      <c r="H42" s="1196"/>
      <c r="I42" s="335" t="s">
        <v>515</v>
      </c>
      <c r="J42" s="336" t="s">
        <v>515</v>
      </c>
      <c r="K42" s="336" t="s">
        <v>515</v>
      </c>
      <c r="L42" s="336" t="s">
        <v>515</v>
      </c>
      <c r="M42" s="337" t="s">
        <v>515</v>
      </c>
    </row>
    <row r="43" spans="2:13" ht="27.75" customHeight="1" x14ac:dyDescent="0.15">
      <c r="B43" s="1189"/>
      <c r="C43" s="1190"/>
      <c r="D43" s="101"/>
      <c r="E43" s="1195" t="s">
        <v>33</v>
      </c>
      <c r="F43" s="1195"/>
      <c r="G43" s="1195"/>
      <c r="H43" s="1196"/>
      <c r="I43" s="335">
        <v>248</v>
      </c>
      <c r="J43" s="336">
        <v>224</v>
      </c>
      <c r="K43" s="336">
        <v>244</v>
      </c>
      <c r="L43" s="336">
        <v>240</v>
      </c>
      <c r="M43" s="337">
        <v>232</v>
      </c>
    </row>
    <row r="44" spans="2:13" ht="27.75" customHeight="1" x14ac:dyDescent="0.15">
      <c r="B44" s="1189"/>
      <c r="C44" s="1190"/>
      <c r="D44" s="101"/>
      <c r="E44" s="1195" t="s">
        <v>34</v>
      </c>
      <c r="F44" s="1195"/>
      <c r="G44" s="1195"/>
      <c r="H44" s="1196"/>
      <c r="I44" s="335">
        <v>540</v>
      </c>
      <c r="J44" s="336">
        <v>513</v>
      </c>
      <c r="K44" s="336">
        <v>519</v>
      </c>
      <c r="L44" s="336">
        <v>506</v>
      </c>
      <c r="M44" s="337">
        <v>476</v>
      </c>
    </row>
    <row r="45" spans="2:13" ht="27.75" customHeight="1" x14ac:dyDescent="0.15">
      <c r="B45" s="1189"/>
      <c r="C45" s="1190"/>
      <c r="D45" s="101"/>
      <c r="E45" s="1195" t="s">
        <v>35</v>
      </c>
      <c r="F45" s="1195"/>
      <c r="G45" s="1195"/>
      <c r="H45" s="1196"/>
      <c r="I45" s="335">
        <v>1083</v>
      </c>
      <c r="J45" s="336">
        <v>1035</v>
      </c>
      <c r="K45" s="336">
        <v>1026</v>
      </c>
      <c r="L45" s="336">
        <v>1104</v>
      </c>
      <c r="M45" s="337">
        <v>1019</v>
      </c>
    </row>
    <row r="46" spans="2:13" ht="27.75" customHeight="1" x14ac:dyDescent="0.15">
      <c r="B46" s="1189"/>
      <c r="C46" s="1190"/>
      <c r="D46" s="102"/>
      <c r="E46" s="1195" t="s">
        <v>36</v>
      </c>
      <c r="F46" s="1195"/>
      <c r="G46" s="1195"/>
      <c r="H46" s="1196"/>
      <c r="I46" s="335" t="s">
        <v>515</v>
      </c>
      <c r="J46" s="336" t="s">
        <v>515</v>
      </c>
      <c r="K46" s="336" t="s">
        <v>515</v>
      </c>
      <c r="L46" s="336" t="s">
        <v>515</v>
      </c>
      <c r="M46" s="337" t="s">
        <v>515</v>
      </c>
    </row>
    <row r="47" spans="2:13" ht="27.75" customHeight="1" x14ac:dyDescent="0.15">
      <c r="B47" s="1189"/>
      <c r="C47" s="1190"/>
      <c r="D47" s="103"/>
      <c r="E47" s="1197" t="s">
        <v>37</v>
      </c>
      <c r="F47" s="1198"/>
      <c r="G47" s="1198"/>
      <c r="H47" s="1199"/>
      <c r="I47" s="335" t="s">
        <v>515</v>
      </c>
      <c r="J47" s="336" t="s">
        <v>515</v>
      </c>
      <c r="K47" s="336" t="s">
        <v>515</v>
      </c>
      <c r="L47" s="336" t="s">
        <v>515</v>
      </c>
      <c r="M47" s="337" t="s">
        <v>515</v>
      </c>
    </row>
    <row r="48" spans="2:13" ht="27.75" customHeight="1" x14ac:dyDescent="0.15">
      <c r="B48" s="1189"/>
      <c r="C48" s="1190"/>
      <c r="D48" s="101"/>
      <c r="E48" s="1195" t="s">
        <v>38</v>
      </c>
      <c r="F48" s="1195"/>
      <c r="G48" s="1195"/>
      <c r="H48" s="1196"/>
      <c r="I48" s="335" t="s">
        <v>515</v>
      </c>
      <c r="J48" s="336" t="s">
        <v>515</v>
      </c>
      <c r="K48" s="336" t="s">
        <v>515</v>
      </c>
      <c r="L48" s="336" t="s">
        <v>515</v>
      </c>
      <c r="M48" s="337" t="s">
        <v>515</v>
      </c>
    </row>
    <row r="49" spans="2:13" ht="27.75" customHeight="1" x14ac:dyDescent="0.15">
      <c r="B49" s="1191"/>
      <c r="C49" s="1192"/>
      <c r="D49" s="101"/>
      <c r="E49" s="1195" t="s">
        <v>39</v>
      </c>
      <c r="F49" s="1195"/>
      <c r="G49" s="1195"/>
      <c r="H49" s="1196"/>
      <c r="I49" s="335" t="s">
        <v>515</v>
      </c>
      <c r="J49" s="336" t="s">
        <v>515</v>
      </c>
      <c r="K49" s="336" t="s">
        <v>515</v>
      </c>
      <c r="L49" s="336" t="s">
        <v>515</v>
      </c>
      <c r="M49" s="337" t="s">
        <v>515</v>
      </c>
    </row>
    <row r="50" spans="2:13" ht="27.75" customHeight="1" x14ac:dyDescent="0.15">
      <c r="B50" s="1200" t="s">
        <v>40</v>
      </c>
      <c r="C50" s="1201"/>
      <c r="D50" s="104"/>
      <c r="E50" s="1195" t="s">
        <v>41</v>
      </c>
      <c r="F50" s="1195"/>
      <c r="G50" s="1195"/>
      <c r="H50" s="1196"/>
      <c r="I50" s="335">
        <v>2611</v>
      </c>
      <c r="J50" s="336">
        <v>2554</v>
      </c>
      <c r="K50" s="336">
        <v>2457</v>
      </c>
      <c r="L50" s="336">
        <v>2784</v>
      </c>
      <c r="M50" s="337">
        <v>2915</v>
      </c>
    </row>
    <row r="51" spans="2:13" ht="27.75" customHeight="1" x14ac:dyDescent="0.15">
      <c r="B51" s="1189"/>
      <c r="C51" s="1190"/>
      <c r="D51" s="101"/>
      <c r="E51" s="1195" t="s">
        <v>42</v>
      </c>
      <c r="F51" s="1195"/>
      <c r="G51" s="1195"/>
      <c r="H51" s="1196"/>
      <c r="I51" s="335" t="s">
        <v>515</v>
      </c>
      <c r="J51" s="336" t="s">
        <v>515</v>
      </c>
      <c r="K51" s="336" t="s">
        <v>515</v>
      </c>
      <c r="L51" s="336" t="s">
        <v>515</v>
      </c>
      <c r="M51" s="337" t="s">
        <v>515</v>
      </c>
    </row>
    <row r="52" spans="2:13" ht="27.75" customHeight="1" x14ac:dyDescent="0.15">
      <c r="B52" s="1191"/>
      <c r="C52" s="1192"/>
      <c r="D52" s="101"/>
      <c r="E52" s="1195" t="s">
        <v>43</v>
      </c>
      <c r="F52" s="1195"/>
      <c r="G52" s="1195"/>
      <c r="H52" s="1196"/>
      <c r="I52" s="335">
        <v>6460</v>
      </c>
      <c r="J52" s="336">
        <v>7021</v>
      </c>
      <c r="K52" s="336">
        <v>7052</v>
      </c>
      <c r="L52" s="336">
        <v>7400</v>
      </c>
      <c r="M52" s="337">
        <v>7062</v>
      </c>
    </row>
    <row r="53" spans="2:13" ht="27.75" customHeight="1" thickBot="1" x14ac:dyDescent="0.2">
      <c r="B53" s="1202" t="s">
        <v>44</v>
      </c>
      <c r="C53" s="1203"/>
      <c r="D53" s="105"/>
      <c r="E53" s="1204" t="s">
        <v>45</v>
      </c>
      <c r="F53" s="1204"/>
      <c r="G53" s="1204"/>
      <c r="H53" s="1205"/>
      <c r="I53" s="338">
        <v>790</v>
      </c>
      <c r="J53" s="339">
        <v>814</v>
      </c>
      <c r="K53" s="339">
        <v>913</v>
      </c>
      <c r="L53" s="339">
        <v>192</v>
      </c>
      <c r="M53" s="340">
        <v>206</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whwvm7gemXp03+dayOg/lvwfdNf9/hWZgfSBiByPqZnohn46b3pSbnwCrYc61o0iqQYiR+uCiJ/K84YY8vfI2w==" saltValue="EHOtv5OonfJbI7oHs5eek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558</v>
      </c>
      <c r="G54" s="114" t="s">
        <v>559</v>
      </c>
      <c r="H54" s="115" t="s">
        <v>560</v>
      </c>
    </row>
    <row r="55" spans="2:8" ht="52.5" customHeight="1" x14ac:dyDescent="0.15">
      <c r="B55" s="116"/>
      <c r="C55" s="1214" t="s">
        <v>48</v>
      </c>
      <c r="D55" s="1214"/>
      <c r="E55" s="1215"/>
      <c r="F55" s="117">
        <v>2011</v>
      </c>
      <c r="G55" s="117">
        <v>2111</v>
      </c>
      <c r="H55" s="118">
        <v>2211</v>
      </c>
    </row>
    <row r="56" spans="2:8" ht="52.5" customHeight="1" x14ac:dyDescent="0.15">
      <c r="B56" s="119"/>
      <c r="C56" s="1216" t="s">
        <v>49</v>
      </c>
      <c r="D56" s="1216"/>
      <c r="E56" s="1217"/>
      <c r="F56" s="120">
        <v>5</v>
      </c>
      <c r="G56" s="120">
        <v>5</v>
      </c>
      <c r="H56" s="121">
        <v>51</v>
      </c>
    </row>
    <row r="57" spans="2:8" ht="53.25" customHeight="1" x14ac:dyDescent="0.15">
      <c r="B57" s="119"/>
      <c r="C57" s="1218" t="s">
        <v>50</v>
      </c>
      <c r="D57" s="1218"/>
      <c r="E57" s="1219"/>
      <c r="F57" s="122">
        <v>1429</v>
      </c>
      <c r="G57" s="122">
        <v>1625</v>
      </c>
      <c r="H57" s="123">
        <v>1619</v>
      </c>
    </row>
    <row r="58" spans="2:8" ht="45.75" customHeight="1" x14ac:dyDescent="0.15">
      <c r="B58" s="124"/>
      <c r="C58" s="1206" t="s">
        <v>599</v>
      </c>
      <c r="D58" s="1207"/>
      <c r="E58" s="1208"/>
      <c r="F58" s="341">
        <v>1139</v>
      </c>
      <c r="G58" s="125">
        <v>1126</v>
      </c>
      <c r="H58" s="125">
        <v>1130</v>
      </c>
    </row>
    <row r="59" spans="2:8" ht="45.75" customHeight="1" x14ac:dyDescent="0.15">
      <c r="B59" s="124"/>
      <c r="C59" s="1206" t="s">
        <v>600</v>
      </c>
      <c r="D59" s="1207"/>
      <c r="E59" s="1208"/>
      <c r="F59" s="341">
        <v>84</v>
      </c>
      <c r="G59" s="125">
        <v>148</v>
      </c>
      <c r="H59" s="125">
        <v>148</v>
      </c>
    </row>
    <row r="60" spans="2:8" ht="45.75" customHeight="1" x14ac:dyDescent="0.15">
      <c r="B60" s="124"/>
      <c r="C60" s="1206" t="s">
        <v>601</v>
      </c>
      <c r="D60" s="1207"/>
      <c r="E60" s="1208"/>
      <c r="F60" s="341">
        <v>59</v>
      </c>
      <c r="G60" s="125">
        <v>137</v>
      </c>
      <c r="H60" s="125">
        <v>116</v>
      </c>
    </row>
    <row r="61" spans="2:8" ht="45.75" customHeight="1" x14ac:dyDescent="0.15">
      <c r="B61" s="124"/>
      <c r="C61" s="1206" t="s">
        <v>602</v>
      </c>
      <c r="D61" s="1207"/>
      <c r="E61" s="1208"/>
      <c r="F61" s="341">
        <v>51</v>
      </c>
      <c r="G61" s="125">
        <v>93</v>
      </c>
      <c r="H61" s="125">
        <v>90</v>
      </c>
    </row>
    <row r="62" spans="2:8" ht="45.75" customHeight="1" thickBot="1" x14ac:dyDescent="0.2">
      <c r="B62" s="126"/>
      <c r="C62" s="1209" t="s">
        <v>603</v>
      </c>
      <c r="D62" s="1210"/>
      <c r="E62" s="1211"/>
      <c r="F62" s="342">
        <v>32</v>
      </c>
      <c r="G62" s="127">
        <v>57</v>
      </c>
      <c r="H62" s="127">
        <v>55</v>
      </c>
    </row>
    <row r="63" spans="2:8" ht="52.5" customHeight="1" thickBot="1" x14ac:dyDescent="0.2">
      <c r="B63" s="128"/>
      <c r="C63" s="1212" t="s">
        <v>51</v>
      </c>
      <c r="D63" s="1212"/>
      <c r="E63" s="1213"/>
      <c r="F63" s="129">
        <v>3444</v>
      </c>
      <c r="G63" s="129">
        <v>3740</v>
      </c>
      <c r="H63" s="130">
        <v>3882</v>
      </c>
    </row>
    <row r="64" spans="2:8" x14ac:dyDescent="0.15"/>
  </sheetData>
  <sheetProtection algorithmName="SHA-512" hashValue="Hjuy0GBpUKQxyLocwXY/cf1xV11vLE8EpM1KfitHBtvD8OHXwP5Cnsd+6R4UJTbamOkFYOJS5TCcM8kSgmsw9g==" saltValue="9oceGr8ySJMqyfz17W1b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34FCD-9F49-4BCA-ACAC-E111BEAABA31}">
  <sheetPr>
    <pageSetUpPr fitToPage="1"/>
  </sheetPr>
  <dimension ref="A1:DE85"/>
  <sheetViews>
    <sheetView showGridLines="0" topLeftCell="T52" zoomScaleNormal="100" zoomScaleSheetLayoutView="55" workbookViewId="0">
      <selection activeCell="AN65" sqref="AN65:DC69"/>
    </sheetView>
  </sheetViews>
  <sheetFormatPr defaultColWidth="0" defaultRowHeight="13.5" customHeight="1" zeroHeight="1" x14ac:dyDescent="0.15"/>
  <cols>
    <col min="1" max="1" width="6.375" style="245" customWidth="1"/>
    <col min="2" max="107" width="2.5" style="245" customWidth="1"/>
    <col min="108" max="108" width="6.125" style="251" customWidth="1"/>
    <col min="109" max="109" width="5.875" style="249" customWidth="1"/>
    <col min="110" max="16384" width="8.625" style="245" hidden="1"/>
  </cols>
  <sheetData>
    <row r="1" spans="1:109" ht="42.75" customHeight="1" x14ac:dyDescent="0.15">
      <c r="A1" s="348"/>
      <c r="B1" s="349"/>
      <c r="DD1" s="245"/>
      <c r="DE1" s="245"/>
    </row>
    <row r="2" spans="1:109" ht="25.5" customHeight="1" x14ac:dyDescent="0.15">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45"/>
      <c r="DE2" s="245"/>
    </row>
    <row r="3" spans="1:109" ht="25.5" customHeight="1" x14ac:dyDescent="0.15">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45"/>
      <c r="DE3" s="245"/>
    </row>
    <row r="4" spans="1:109" s="243" customFormat="1"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43" customFormat="1" x14ac:dyDescent="0.1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43" customFormat="1" x14ac:dyDescent="0.15">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43" customFormat="1" x14ac:dyDescent="0.15">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43" customFormat="1" x14ac:dyDescent="0.15">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43" customFormat="1" x14ac:dyDescent="0.15">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43" customFormat="1" x14ac:dyDescent="0.15">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43" customFormat="1" x14ac:dyDescent="0.15">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43" customFormat="1" x14ac:dyDescent="0.15">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43" customFormat="1" x14ac:dyDescent="0.15">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43" customFormat="1" x14ac:dyDescent="0.15">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43" customFormat="1" x14ac:dyDescent="0.15">
      <c r="A15" s="245"/>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43" customFormat="1" x14ac:dyDescent="0.15">
      <c r="A16" s="245"/>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43" customFormat="1" x14ac:dyDescent="0.15">
      <c r="A17" s="245"/>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43" customFormat="1" x14ac:dyDescent="0.15">
      <c r="A18" s="245"/>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x14ac:dyDescent="0.15">
      <c r="DD19" s="245"/>
      <c r="DE19" s="245"/>
    </row>
    <row r="20" spans="1:109" x14ac:dyDescent="0.15">
      <c r="DD20" s="245"/>
      <c r="DE20" s="245"/>
    </row>
    <row r="21" spans="1:109" ht="17.25" customHeight="1" x14ac:dyDescent="0.15">
      <c r="B21" s="351"/>
      <c r="C21" s="247"/>
      <c r="D21" s="247"/>
      <c r="E21" s="247"/>
      <c r="F21" s="247"/>
      <c r="G21" s="247"/>
      <c r="H21" s="247"/>
      <c r="I21" s="247"/>
      <c r="J21" s="247"/>
      <c r="K21" s="247"/>
      <c r="L21" s="247"/>
      <c r="M21" s="247"/>
      <c r="N21" s="352"/>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352"/>
      <c r="AU21" s="247"/>
      <c r="AV21" s="247"/>
      <c r="AW21" s="247"/>
      <c r="AX21" s="247"/>
      <c r="AY21" s="247"/>
      <c r="AZ21" s="247"/>
      <c r="BA21" s="247"/>
      <c r="BB21" s="247"/>
      <c r="BC21" s="247"/>
      <c r="BD21" s="247"/>
      <c r="BE21" s="247"/>
      <c r="BF21" s="352"/>
      <c r="BG21" s="247"/>
      <c r="BH21" s="247"/>
      <c r="BI21" s="247"/>
      <c r="BJ21" s="247"/>
      <c r="BK21" s="247"/>
      <c r="BL21" s="247"/>
      <c r="BM21" s="247"/>
      <c r="BN21" s="247"/>
      <c r="BO21" s="247"/>
      <c r="BP21" s="247"/>
      <c r="BQ21" s="247"/>
      <c r="BR21" s="352"/>
      <c r="BS21" s="247"/>
      <c r="BT21" s="247"/>
      <c r="BU21" s="247"/>
      <c r="BV21" s="247"/>
      <c r="BW21" s="247"/>
      <c r="BX21" s="247"/>
      <c r="BY21" s="247"/>
      <c r="BZ21" s="247"/>
      <c r="CA21" s="247"/>
      <c r="CB21" s="247"/>
      <c r="CC21" s="247"/>
      <c r="CD21" s="352"/>
      <c r="CE21" s="247"/>
      <c r="CF21" s="247"/>
      <c r="CG21" s="247"/>
      <c r="CH21" s="247"/>
      <c r="CI21" s="247"/>
      <c r="CJ21" s="247"/>
      <c r="CK21" s="247"/>
      <c r="CL21" s="247"/>
      <c r="CM21" s="247"/>
      <c r="CN21" s="247"/>
      <c r="CO21" s="247"/>
      <c r="CP21" s="352"/>
      <c r="CQ21" s="247"/>
      <c r="CR21" s="247"/>
      <c r="CS21" s="247"/>
      <c r="CT21" s="247"/>
      <c r="CU21" s="247"/>
      <c r="CV21" s="247"/>
      <c r="CW21" s="247"/>
      <c r="CX21" s="247"/>
      <c r="CY21" s="247"/>
      <c r="CZ21" s="247"/>
      <c r="DA21" s="247"/>
      <c r="DB21" s="352"/>
      <c r="DC21" s="247"/>
      <c r="DD21" s="248"/>
      <c r="DE21" s="245"/>
    </row>
    <row r="22" spans="1:109" ht="17.25" customHeight="1" x14ac:dyDescent="0.15">
      <c r="B22" s="249"/>
    </row>
    <row r="23" spans="1:109" x14ac:dyDescent="0.15">
      <c r="B23" s="249"/>
    </row>
    <row r="24" spans="1:109" x14ac:dyDescent="0.15">
      <c r="B24" s="249"/>
    </row>
    <row r="25" spans="1:109" x14ac:dyDescent="0.15">
      <c r="B25" s="249"/>
    </row>
    <row r="26" spans="1:109" x14ac:dyDescent="0.15">
      <c r="B26" s="249"/>
    </row>
    <row r="27" spans="1:109" x14ac:dyDescent="0.15">
      <c r="B27" s="249"/>
    </row>
    <row r="28" spans="1:109" x14ac:dyDescent="0.15">
      <c r="B28" s="249"/>
    </row>
    <row r="29" spans="1:109" x14ac:dyDescent="0.15">
      <c r="B29" s="249"/>
    </row>
    <row r="30" spans="1:109" x14ac:dyDescent="0.15">
      <c r="B30" s="249"/>
    </row>
    <row r="31" spans="1:109" x14ac:dyDescent="0.15">
      <c r="B31" s="249"/>
    </row>
    <row r="32" spans="1:109" x14ac:dyDescent="0.15">
      <c r="B32" s="249"/>
    </row>
    <row r="33" spans="2:109" x14ac:dyDescent="0.15">
      <c r="B33" s="249"/>
    </row>
    <row r="34" spans="2:109" x14ac:dyDescent="0.15">
      <c r="B34" s="249"/>
    </row>
    <row r="35" spans="2:109" x14ac:dyDescent="0.15">
      <c r="B35" s="249"/>
    </row>
    <row r="36" spans="2:109" x14ac:dyDescent="0.15">
      <c r="B36" s="249"/>
    </row>
    <row r="37" spans="2:109" x14ac:dyDescent="0.15">
      <c r="B37" s="249"/>
    </row>
    <row r="38" spans="2:109" x14ac:dyDescent="0.15">
      <c r="B38" s="249"/>
    </row>
    <row r="39" spans="2:109" x14ac:dyDescent="0.15">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x14ac:dyDescent="0.15">
      <c r="B40" s="353"/>
      <c r="DD40" s="353"/>
      <c r="DE40" s="245"/>
    </row>
    <row r="41" spans="2:109" ht="17.25" x14ac:dyDescent="0.15">
      <c r="B41" s="246" t="s">
        <v>605</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x14ac:dyDescent="0.15">
      <c r="B42" s="249"/>
      <c r="G42" s="354"/>
      <c r="I42" s="355"/>
      <c r="J42" s="355"/>
      <c r="K42" s="355"/>
      <c r="AM42" s="354"/>
      <c r="AN42" s="354" t="s">
        <v>606</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15">
      <c r="B43" s="249"/>
      <c r="AN43" s="1232" t="s">
        <v>607</v>
      </c>
      <c r="AO43" s="1233"/>
      <c r="AP43" s="1233"/>
      <c r="AQ43" s="1233"/>
      <c r="AR43" s="1233"/>
      <c r="AS43" s="1233"/>
      <c r="AT43" s="1233"/>
      <c r="AU43" s="1233"/>
      <c r="AV43" s="1233"/>
      <c r="AW43" s="1233"/>
      <c r="AX43" s="1233"/>
      <c r="AY43" s="1233"/>
      <c r="AZ43" s="1233"/>
      <c r="BA43" s="1233"/>
      <c r="BB43" s="1233"/>
      <c r="BC43" s="1233"/>
      <c r="BD43" s="1233"/>
      <c r="BE43" s="1233"/>
      <c r="BF43" s="1233"/>
      <c r="BG43" s="1233"/>
      <c r="BH43" s="1233"/>
      <c r="BI43" s="1233"/>
      <c r="BJ43" s="1233"/>
      <c r="BK43" s="1233"/>
      <c r="BL43" s="1233"/>
      <c r="BM43" s="1233"/>
      <c r="BN43" s="1233"/>
      <c r="BO43" s="1233"/>
      <c r="BP43" s="1233"/>
      <c r="BQ43" s="1233"/>
      <c r="BR43" s="1233"/>
      <c r="BS43" s="1233"/>
      <c r="BT43" s="1233"/>
      <c r="BU43" s="1233"/>
      <c r="BV43" s="1233"/>
      <c r="BW43" s="1233"/>
      <c r="BX43" s="1233"/>
      <c r="BY43" s="1233"/>
      <c r="BZ43" s="1233"/>
      <c r="CA43" s="1233"/>
      <c r="CB43" s="1233"/>
      <c r="CC43" s="1233"/>
      <c r="CD43" s="1233"/>
      <c r="CE43" s="1233"/>
      <c r="CF43" s="1233"/>
      <c r="CG43" s="1233"/>
      <c r="CH43" s="1233"/>
      <c r="CI43" s="1233"/>
      <c r="CJ43" s="1233"/>
      <c r="CK43" s="1233"/>
      <c r="CL43" s="1233"/>
      <c r="CM43" s="1233"/>
      <c r="CN43" s="1233"/>
      <c r="CO43" s="1233"/>
      <c r="CP43" s="1233"/>
      <c r="CQ43" s="1233"/>
      <c r="CR43" s="1233"/>
      <c r="CS43" s="1233"/>
      <c r="CT43" s="1233"/>
      <c r="CU43" s="1233"/>
      <c r="CV43" s="1233"/>
      <c r="CW43" s="1233"/>
      <c r="CX43" s="1233"/>
      <c r="CY43" s="1233"/>
      <c r="CZ43" s="1233"/>
      <c r="DA43" s="1233"/>
      <c r="DB43" s="1233"/>
      <c r="DC43" s="1234"/>
    </row>
    <row r="44" spans="2:109" x14ac:dyDescent="0.15">
      <c r="B44" s="249"/>
      <c r="AN44" s="1235"/>
      <c r="AO44" s="1236"/>
      <c r="AP44" s="1236"/>
      <c r="AQ44" s="1236"/>
      <c r="AR44" s="1236"/>
      <c r="AS44" s="1236"/>
      <c r="AT44" s="1236"/>
      <c r="AU44" s="1236"/>
      <c r="AV44" s="1236"/>
      <c r="AW44" s="1236"/>
      <c r="AX44" s="1236"/>
      <c r="AY44" s="1236"/>
      <c r="AZ44" s="1236"/>
      <c r="BA44" s="1236"/>
      <c r="BB44" s="1236"/>
      <c r="BC44" s="1236"/>
      <c r="BD44" s="1236"/>
      <c r="BE44" s="1236"/>
      <c r="BF44" s="1236"/>
      <c r="BG44" s="1236"/>
      <c r="BH44" s="1236"/>
      <c r="BI44" s="1236"/>
      <c r="BJ44" s="1236"/>
      <c r="BK44" s="1236"/>
      <c r="BL44" s="1236"/>
      <c r="BM44" s="1236"/>
      <c r="BN44" s="1236"/>
      <c r="BO44" s="1236"/>
      <c r="BP44" s="1236"/>
      <c r="BQ44" s="1236"/>
      <c r="BR44" s="1236"/>
      <c r="BS44" s="1236"/>
      <c r="BT44" s="1236"/>
      <c r="BU44" s="1236"/>
      <c r="BV44" s="1236"/>
      <c r="BW44" s="1236"/>
      <c r="BX44" s="1236"/>
      <c r="BY44" s="1236"/>
      <c r="BZ44" s="1236"/>
      <c r="CA44" s="1236"/>
      <c r="CB44" s="1236"/>
      <c r="CC44" s="1236"/>
      <c r="CD44" s="1236"/>
      <c r="CE44" s="1236"/>
      <c r="CF44" s="1236"/>
      <c r="CG44" s="1236"/>
      <c r="CH44" s="1236"/>
      <c r="CI44" s="1236"/>
      <c r="CJ44" s="1236"/>
      <c r="CK44" s="1236"/>
      <c r="CL44" s="1236"/>
      <c r="CM44" s="1236"/>
      <c r="CN44" s="1236"/>
      <c r="CO44" s="1236"/>
      <c r="CP44" s="1236"/>
      <c r="CQ44" s="1236"/>
      <c r="CR44" s="1236"/>
      <c r="CS44" s="1236"/>
      <c r="CT44" s="1236"/>
      <c r="CU44" s="1236"/>
      <c r="CV44" s="1236"/>
      <c r="CW44" s="1236"/>
      <c r="CX44" s="1236"/>
      <c r="CY44" s="1236"/>
      <c r="CZ44" s="1236"/>
      <c r="DA44" s="1236"/>
      <c r="DB44" s="1236"/>
      <c r="DC44" s="1237"/>
    </row>
    <row r="45" spans="2:109" x14ac:dyDescent="0.15">
      <c r="B45" s="249"/>
      <c r="AN45" s="1235"/>
      <c r="AO45" s="1236"/>
      <c r="AP45" s="1236"/>
      <c r="AQ45" s="1236"/>
      <c r="AR45" s="1236"/>
      <c r="AS45" s="1236"/>
      <c r="AT45" s="1236"/>
      <c r="AU45" s="1236"/>
      <c r="AV45" s="1236"/>
      <c r="AW45" s="1236"/>
      <c r="AX45" s="1236"/>
      <c r="AY45" s="1236"/>
      <c r="AZ45" s="1236"/>
      <c r="BA45" s="1236"/>
      <c r="BB45" s="1236"/>
      <c r="BC45" s="1236"/>
      <c r="BD45" s="1236"/>
      <c r="BE45" s="1236"/>
      <c r="BF45" s="1236"/>
      <c r="BG45" s="1236"/>
      <c r="BH45" s="1236"/>
      <c r="BI45" s="1236"/>
      <c r="BJ45" s="1236"/>
      <c r="BK45" s="1236"/>
      <c r="BL45" s="1236"/>
      <c r="BM45" s="1236"/>
      <c r="BN45" s="1236"/>
      <c r="BO45" s="1236"/>
      <c r="BP45" s="1236"/>
      <c r="BQ45" s="1236"/>
      <c r="BR45" s="1236"/>
      <c r="BS45" s="1236"/>
      <c r="BT45" s="1236"/>
      <c r="BU45" s="1236"/>
      <c r="BV45" s="1236"/>
      <c r="BW45" s="1236"/>
      <c r="BX45" s="1236"/>
      <c r="BY45" s="1236"/>
      <c r="BZ45" s="1236"/>
      <c r="CA45" s="1236"/>
      <c r="CB45" s="1236"/>
      <c r="CC45" s="1236"/>
      <c r="CD45" s="1236"/>
      <c r="CE45" s="1236"/>
      <c r="CF45" s="1236"/>
      <c r="CG45" s="1236"/>
      <c r="CH45" s="1236"/>
      <c r="CI45" s="1236"/>
      <c r="CJ45" s="1236"/>
      <c r="CK45" s="1236"/>
      <c r="CL45" s="1236"/>
      <c r="CM45" s="1236"/>
      <c r="CN45" s="1236"/>
      <c r="CO45" s="1236"/>
      <c r="CP45" s="1236"/>
      <c r="CQ45" s="1236"/>
      <c r="CR45" s="1236"/>
      <c r="CS45" s="1236"/>
      <c r="CT45" s="1236"/>
      <c r="CU45" s="1236"/>
      <c r="CV45" s="1236"/>
      <c r="CW45" s="1236"/>
      <c r="CX45" s="1236"/>
      <c r="CY45" s="1236"/>
      <c r="CZ45" s="1236"/>
      <c r="DA45" s="1236"/>
      <c r="DB45" s="1236"/>
      <c r="DC45" s="1237"/>
    </row>
    <row r="46" spans="2:109" x14ac:dyDescent="0.15">
      <c r="B46" s="249"/>
      <c r="AN46" s="1235"/>
      <c r="AO46" s="1236"/>
      <c r="AP46" s="1236"/>
      <c r="AQ46" s="1236"/>
      <c r="AR46" s="1236"/>
      <c r="AS46" s="1236"/>
      <c r="AT46" s="1236"/>
      <c r="AU46" s="1236"/>
      <c r="AV46" s="1236"/>
      <c r="AW46" s="1236"/>
      <c r="AX46" s="1236"/>
      <c r="AY46" s="1236"/>
      <c r="AZ46" s="1236"/>
      <c r="BA46" s="1236"/>
      <c r="BB46" s="1236"/>
      <c r="BC46" s="1236"/>
      <c r="BD46" s="1236"/>
      <c r="BE46" s="1236"/>
      <c r="BF46" s="1236"/>
      <c r="BG46" s="1236"/>
      <c r="BH46" s="1236"/>
      <c r="BI46" s="1236"/>
      <c r="BJ46" s="1236"/>
      <c r="BK46" s="1236"/>
      <c r="BL46" s="1236"/>
      <c r="BM46" s="1236"/>
      <c r="BN46" s="1236"/>
      <c r="BO46" s="1236"/>
      <c r="BP46" s="1236"/>
      <c r="BQ46" s="1236"/>
      <c r="BR46" s="1236"/>
      <c r="BS46" s="1236"/>
      <c r="BT46" s="1236"/>
      <c r="BU46" s="1236"/>
      <c r="BV46" s="1236"/>
      <c r="BW46" s="1236"/>
      <c r="BX46" s="1236"/>
      <c r="BY46" s="1236"/>
      <c r="BZ46" s="1236"/>
      <c r="CA46" s="1236"/>
      <c r="CB46" s="1236"/>
      <c r="CC46" s="1236"/>
      <c r="CD46" s="1236"/>
      <c r="CE46" s="1236"/>
      <c r="CF46" s="1236"/>
      <c r="CG46" s="1236"/>
      <c r="CH46" s="1236"/>
      <c r="CI46" s="1236"/>
      <c r="CJ46" s="1236"/>
      <c r="CK46" s="1236"/>
      <c r="CL46" s="1236"/>
      <c r="CM46" s="1236"/>
      <c r="CN46" s="1236"/>
      <c r="CO46" s="1236"/>
      <c r="CP46" s="1236"/>
      <c r="CQ46" s="1236"/>
      <c r="CR46" s="1236"/>
      <c r="CS46" s="1236"/>
      <c r="CT46" s="1236"/>
      <c r="CU46" s="1236"/>
      <c r="CV46" s="1236"/>
      <c r="CW46" s="1236"/>
      <c r="CX46" s="1236"/>
      <c r="CY46" s="1236"/>
      <c r="CZ46" s="1236"/>
      <c r="DA46" s="1236"/>
      <c r="DB46" s="1236"/>
      <c r="DC46" s="1237"/>
    </row>
    <row r="47" spans="2:109" x14ac:dyDescent="0.15">
      <c r="B47" s="249"/>
      <c r="AN47" s="1238"/>
      <c r="AO47" s="1239"/>
      <c r="AP47" s="1239"/>
      <c r="AQ47" s="1239"/>
      <c r="AR47" s="1239"/>
      <c r="AS47" s="1239"/>
      <c r="AT47" s="1239"/>
      <c r="AU47" s="1239"/>
      <c r="AV47" s="1239"/>
      <c r="AW47" s="1239"/>
      <c r="AX47" s="1239"/>
      <c r="AY47" s="1239"/>
      <c r="AZ47" s="1239"/>
      <c r="BA47" s="1239"/>
      <c r="BB47" s="1239"/>
      <c r="BC47" s="1239"/>
      <c r="BD47" s="1239"/>
      <c r="BE47" s="1239"/>
      <c r="BF47" s="1239"/>
      <c r="BG47" s="1239"/>
      <c r="BH47" s="1239"/>
      <c r="BI47" s="1239"/>
      <c r="BJ47" s="1239"/>
      <c r="BK47" s="1239"/>
      <c r="BL47" s="1239"/>
      <c r="BM47" s="1239"/>
      <c r="BN47" s="1239"/>
      <c r="BO47" s="1239"/>
      <c r="BP47" s="1239"/>
      <c r="BQ47" s="1239"/>
      <c r="BR47" s="1239"/>
      <c r="BS47" s="1239"/>
      <c r="BT47" s="1239"/>
      <c r="BU47" s="1239"/>
      <c r="BV47" s="1239"/>
      <c r="BW47" s="1239"/>
      <c r="BX47" s="1239"/>
      <c r="BY47" s="1239"/>
      <c r="BZ47" s="1239"/>
      <c r="CA47" s="1239"/>
      <c r="CB47" s="1239"/>
      <c r="CC47" s="1239"/>
      <c r="CD47" s="1239"/>
      <c r="CE47" s="1239"/>
      <c r="CF47" s="1239"/>
      <c r="CG47" s="1239"/>
      <c r="CH47" s="1239"/>
      <c r="CI47" s="1239"/>
      <c r="CJ47" s="1239"/>
      <c r="CK47" s="1239"/>
      <c r="CL47" s="1239"/>
      <c r="CM47" s="1239"/>
      <c r="CN47" s="1239"/>
      <c r="CO47" s="1239"/>
      <c r="CP47" s="1239"/>
      <c r="CQ47" s="1239"/>
      <c r="CR47" s="1239"/>
      <c r="CS47" s="1239"/>
      <c r="CT47" s="1239"/>
      <c r="CU47" s="1239"/>
      <c r="CV47" s="1239"/>
      <c r="CW47" s="1239"/>
      <c r="CX47" s="1239"/>
      <c r="CY47" s="1239"/>
      <c r="CZ47" s="1239"/>
      <c r="DA47" s="1239"/>
      <c r="DB47" s="1239"/>
      <c r="DC47" s="1240"/>
    </row>
    <row r="48" spans="2:109" x14ac:dyDescent="0.15">
      <c r="B48" s="249"/>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x14ac:dyDescent="0.15">
      <c r="B49" s="249"/>
      <c r="AN49" s="245" t="s">
        <v>608</v>
      </c>
    </row>
    <row r="50" spans="1:109" x14ac:dyDescent="0.15">
      <c r="B50" s="249"/>
      <c r="G50" s="1226"/>
      <c r="H50" s="1226"/>
      <c r="I50" s="1226"/>
      <c r="J50" s="1226"/>
      <c r="K50" s="357"/>
      <c r="L50" s="357"/>
      <c r="M50" s="358"/>
      <c r="N50" s="358"/>
      <c r="AN50" s="1229"/>
      <c r="AO50" s="1230"/>
      <c r="AP50" s="1230"/>
      <c r="AQ50" s="1230"/>
      <c r="AR50" s="1230"/>
      <c r="AS50" s="1230"/>
      <c r="AT50" s="1230"/>
      <c r="AU50" s="1230"/>
      <c r="AV50" s="1230"/>
      <c r="AW50" s="1230"/>
      <c r="AX50" s="1230"/>
      <c r="AY50" s="1230"/>
      <c r="AZ50" s="1230"/>
      <c r="BA50" s="1230"/>
      <c r="BB50" s="1230"/>
      <c r="BC50" s="1230"/>
      <c r="BD50" s="1230"/>
      <c r="BE50" s="1230"/>
      <c r="BF50" s="1230"/>
      <c r="BG50" s="1230"/>
      <c r="BH50" s="1230"/>
      <c r="BI50" s="1230"/>
      <c r="BJ50" s="1230"/>
      <c r="BK50" s="1230"/>
      <c r="BL50" s="1230"/>
      <c r="BM50" s="1230"/>
      <c r="BN50" s="1230"/>
      <c r="BO50" s="1231"/>
      <c r="BP50" s="1225" t="s">
        <v>556</v>
      </c>
      <c r="BQ50" s="1225"/>
      <c r="BR50" s="1225"/>
      <c r="BS50" s="1225"/>
      <c r="BT50" s="1225"/>
      <c r="BU50" s="1225"/>
      <c r="BV50" s="1225"/>
      <c r="BW50" s="1225"/>
      <c r="BX50" s="1225" t="s">
        <v>557</v>
      </c>
      <c r="BY50" s="1225"/>
      <c r="BZ50" s="1225"/>
      <c r="CA50" s="1225"/>
      <c r="CB50" s="1225"/>
      <c r="CC50" s="1225"/>
      <c r="CD50" s="1225"/>
      <c r="CE50" s="1225"/>
      <c r="CF50" s="1225" t="s">
        <v>558</v>
      </c>
      <c r="CG50" s="1225"/>
      <c r="CH50" s="1225"/>
      <c r="CI50" s="1225"/>
      <c r="CJ50" s="1225"/>
      <c r="CK50" s="1225"/>
      <c r="CL50" s="1225"/>
      <c r="CM50" s="1225"/>
      <c r="CN50" s="1225" t="s">
        <v>559</v>
      </c>
      <c r="CO50" s="1225"/>
      <c r="CP50" s="1225"/>
      <c r="CQ50" s="1225"/>
      <c r="CR50" s="1225"/>
      <c r="CS50" s="1225"/>
      <c r="CT50" s="1225"/>
      <c r="CU50" s="1225"/>
      <c r="CV50" s="1225" t="s">
        <v>560</v>
      </c>
      <c r="CW50" s="1225"/>
      <c r="CX50" s="1225"/>
      <c r="CY50" s="1225"/>
      <c r="CZ50" s="1225"/>
      <c r="DA50" s="1225"/>
      <c r="DB50" s="1225"/>
      <c r="DC50" s="1225"/>
    </row>
    <row r="51" spans="1:109" ht="13.5" customHeight="1" x14ac:dyDescent="0.15">
      <c r="B51" s="249"/>
      <c r="G51" s="1228"/>
      <c r="H51" s="1228"/>
      <c r="I51" s="1241"/>
      <c r="J51" s="1241"/>
      <c r="K51" s="1227"/>
      <c r="L51" s="1227"/>
      <c r="M51" s="1227"/>
      <c r="N51" s="1227"/>
      <c r="AM51" s="356"/>
      <c r="AN51" s="1223" t="s">
        <v>609</v>
      </c>
      <c r="AO51" s="1223"/>
      <c r="AP51" s="1223"/>
      <c r="AQ51" s="1223"/>
      <c r="AR51" s="1223"/>
      <c r="AS51" s="1223"/>
      <c r="AT51" s="1223"/>
      <c r="AU51" s="1223"/>
      <c r="AV51" s="1223"/>
      <c r="AW51" s="1223"/>
      <c r="AX51" s="1223"/>
      <c r="AY51" s="1223"/>
      <c r="AZ51" s="1223"/>
      <c r="BA51" s="1223"/>
      <c r="BB51" s="1223" t="s">
        <v>610</v>
      </c>
      <c r="BC51" s="1223"/>
      <c r="BD51" s="1223"/>
      <c r="BE51" s="1223"/>
      <c r="BF51" s="1223"/>
      <c r="BG51" s="1223"/>
      <c r="BH51" s="1223"/>
      <c r="BI51" s="1223"/>
      <c r="BJ51" s="1223"/>
      <c r="BK51" s="1223"/>
      <c r="BL51" s="1223"/>
      <c r="BM51" s="1223"/>
      <c r="BN51" s="1223"/>
      <c r="BO51" s="1223"/>
      <c r="BP51" s="1220">
        <v>23.2</v>
      </c>
      <c r="BQ51" s="1220"/>
      <c r="BR51" s="1220"/>
      <c r="BS51" s="1220"/>
      <c r="BT51" s="1220"/>
      <c r="BU51" s="1220"/>
      <c r="BV51" s="1220"/>
      <c r="BW51" s="1220"/>
      <c r="BX51" s="1220">
        <v>23.9</v>
      </c>
      <c r="BY51" s="1220"/>
      <c r="BZ51" s="1220"/>
      <c r="CA51" s="1220"/>
      <c r="CB51" s="1220"/>
      <c r="CC51" s="1220"/>
      <c r="CD51" s="1220"/>
      <c r="CE51" s="1220"/>
      <c r="CF51" s="1220">
        <v>27.2</v>
      </c>
      <c r="CG51" s="1220"/>
      <c r="CH51" s="1220"/>
      <c r="CI51" s="1220"/>
      <c r="CJ51" s="1220"/>
      <c r="CK51" s="1220"/>
      <c r="CL51" s="1220"/>
      <c r="CM51" s="1220"/>
      <c r="CN51" s="1220">
        <v>5.4</v>
      </c>
      <c r="CO51" s="1220"/>
      <c r="CP51" s="1220"/>
      <c r="CQ51" s="1220"/>
      <c r="CR51" s="1220"/>
      <c r="CS51" s="1220"/>
      <c r="CT51" s="1220"/>
      <c r="CU51" s="1220"/>
      <c r="CV51" s="1220">
        <v>5.4</v>
      </c>
      <c r="CW51" s="1220"/>
      <c r="CX51" s="1220"/>
      <c r="CY51" s="1220"/>
      <c r="CZ51" s="1220"/>
      <c r="DA51" s="1220"/>
      <c r="DB51" s="1220"/>
      <c r="DC51" s="1220"/>
    </row>
    <row r="52" spans="1:109" x14ac:dyDescent="0.15">
      <c r="B52" s="249"/>
      <c r="G52" s="1228"/>
      <c r="H52" s="1228"/>
      <c r="I52" s="1241"/>
      <c r="J52" s="1241"/>
      <c r="K52" s="1227"/>
      <c r="L52" s="1227"/>
      <c r="M52" s="1227"/>
      <c r="N52" s="1227"/>
      <c r="AM52" s="356"/>
      <c r="AN52" s="1223"/>
      <c r="AO52" s="1223"/>
      <c r="AP52" s="1223"/>
      <c r="AQ52" s="1223"/>
      <c r="AR52" s="1223"/>
      <c r="AS52" s="1223"/>
      <c r="AT52" s="1223"/>
      <c r="AU52" s="1223"/>
      <c r="AV52" s="1223"/>
      <c r="AW52" s="1223"/>
      <c r="AX52" s="1223"/>
      <c r="AY52" s="1223"/>
      <c r="AZ52" s="1223"/>
      <c r="BA52" s="1223"/>
      <c r="BB52" s="1223"/>
      <c r="BC52" s="1223"/>
      <c r="BD52" s="1223"/>
      <c r="BE52" s="1223"/>
      <c r="BF52" s="1223"/>
      <c r="BG52" s="1223"/>
      <c r="BH52" s="1223"/>
      <c r="BI52" s="1223"/>
      <c r="BJ52" s="1223"/>
      <c r="BK52" s="1223"/>
      <c r="BL52" s="1223"/>
      <c r="BM52" s="1223"/>
      <c r="BN52" s="1223"/>
      <c r="BO52" s="1223"/>
      <c r="BP52" s="1220"/>
      <c r="BQ52" s="1220"/>
      <c r="BR52" s="1220"/>
      <c r="BS52" s="1220"/>
      <c r="BT52" s="1220"/>
      <c r="BU52" s="1220"/>
      <c r="BV52" s="1220"/>
      <c r="BW52" s="1220"/>
      <c r="BX52" s="1220"/>
      <c r="BY52" s="1220"/>
      <c r="BZ52" s="1220"/>
      <c r="CA52" s="1220"/>
      <c r="CB52" s="1220"/>
      <c r="CC52" s="1220"/>
      <c r="CD52" s="1220"/>
      <c r="CE52" s="1220"/>
      <c r="CF52" s="1220"/>
      <c r="CG52" s="1220"/>
      <c r="CH52" s="1220"/>
      <c r="CI52" s="1220"/>
      <c r="CJ52" s="1220"/>
      <c r="CK52" s="1220"/>
      <c r="CL52" s="1220"/>
      <c r="CM52" s="1220"/>
      <c r="CN52" s="1220"/>
      <c r="CO52" s="1220"/>
      <c r="CP52" s="1220"/>
      <c r="CQ52" s="1220"/>
      <c r="CR52" s="1220"/>
      <c r="CS52" s="1220"/>
      <c r="CT52" s="1220"/>
      <c r="CU52" s="1220"/>
      <c r="CV52" s="1220"/>
      <c r="CW52" s="1220"/>
      <c r="CX52" s="1220"/>
      <c r="CY52" s="1220"/>
      <c r="CZ52" s="1220"/>
      <c r="DA52" s="1220"/>
      <c r="DB52" s="1220"/>
      <c r="DC52" s="1220"/>
    </row>
    <row r="53" spans="1:109" x14ac:dyDescent="0.15">
      <c r="A53" s="355"/>
      <c r="B53" s="249"/>
      <c r="G53" s="1228"/>
      <c r="H53" s="1228"/>
      <c r="I53" s="1226"/>
      <c r="J53" s="1226"/>
      <c r="K53" s="1227"/>
      <c r="L53" s="1227"/>
      <c r="M53" s="1227"/>
      <c r="N53" s="1227"/>
      <c r="AM53" s="356"/>
      <c r="AN53" s="1223"/>
      <c r="AO53" s="1223"/>
      <c r="AP53" s="1223"/>
      <c r="AQ53" s="1223"/>
      <c r="AR53" s="1223"/>
      <c r="AS53" s="1223"/>
      <c r="AT53" s="1223"/>
      <c r="AU53" s="1223"/>
      <c r="AV53" s="1223"/>
      <c r="AW53" s="1223"/>
      <c r="AX53" s="1223"/>
      <c r="AY53" s="1223"/>
      <c r="AZ53" s="1223"/>
      <c r="BA53" s="1223"/>
      <c r="BB53" s="1223" t="s">
        <v>611</v>
      </c>
      <c r="BC53" s="1223"/>
      <c r="BD53" s="1223"/>
      <c r="BE53" s="1223"/>
      <c r="BF53" s="1223"/>
      <c r="BG53" s="1223"/>
      <c r="BH53" s="1223"/>
      <c r="BI53" s="1223"/>
      <c r="BJ53" s="1223"/>
      <c r="BK53" s="1223"/>
      <c r="BL53" s="1223"/>
      <c r="BM53" s="1223"/>
      <c r="BN53" s="1223"/>
      <c r="BO53" s="1223"/>
      <c r="BP53" s="1220">
        <v>60.4</v>
      </c>
      <c r="BQ53" s="1220"/>
      <c r="BR53" s="1220"/>
      <c r="BS53" s="1220"/>
      <c r="BT53" s="1220"/>
      <c r="BU53" s="1220"/>
      <c r="BV53" s="1220"/>
      <c r="BW53" s="1220"/>
      <c r="BX53" s="1220">
        <v>61.6</v>
      </c>
      <c r="BY53" s="1220"/>
      <c r="BZ53" s="1220"/>
      <c r="CA53" s="1220"/>
      <c r="CB53" s="1220"/>
      <c r="CC53" s="1220"/>
      <c r="CD53" s="1220"/>
      <c r="CE53" s="1220"/>
      <c r="CF53" s="1220">
        <v>62.9</v>
      </c>
      <c r="CG53" s="1220"/>
      <c r="CH53" s="1220"/>
      <c r="CI53" s="1220"/>
      <c r="CJ53" s="1220"/>
      <c r="CK53" s="1220"/>
      <c r="CL53" s="1220"/>
      <c r="CM53" s="1220"/>
      <c r="CN53" s="1220">
        <v>64.5</v>
      </c>
      <c r="CO53" s="1220"/>
      <c r="CP53" s="1220"/>
      <c r="CQ53" s="1220"/>
      <c r="CR53" s="1220"/>
      <c r="CS53" s="1220"/>
      <c r="CT53" s="1220"/>
      <c r="CU53" s="1220"/>
      <c r="CV53" s="1220">
        <v>66</v>
      </c>
      <c r="CW53" s="1220"/>
      <c r="CX53" s="1220"/>
      <c r="CY53" s="1220"/>
      <c r="CZ53" s="1220"/>
      <c r="DA53" s="1220"/>
      <c r="DB53" s="1220"/>
      <c r="DC53" s="1220"/>
    </row>
    <row r="54" spans="1:109" x14ac:dyDescent="0.15">
      <c r="A54" s="355"/>
      <c r="B54" s="249"/>
      <c r="G54" s="1228"/>
      <c r="H54" s="1228"/>
      <c r="I54" s="1226"/>
      <c r="J54" s="1226"/>
      <c r="K54" s="1227"/>
      <c r="L54" s="1227"/>
      <c r="M54" s="1227"/>
      <c r="N54" s="1227"/>
      <c r="AM54" s="356"/>
      <c r="AN54" s="1223"/>
      <c r="AO54" s="1223"/>
      <c r="AP54" s="1223"/>
      <c r="AQ54" s="1223"/>
      <c r="AR54" s="1223"/>
      <c r="AS54" s="1223"/>
      <c r="AT54" s="1223"/>
      <c r="AU54" s="1223"/>
      <c r="AV54" s="1223"/>
      <c r="AW54" s="1223"/>
      <c r="AX54" s="1223"/>
      <c r="AY54" s="1223"/>
      <c r="AZ54" s="1223"/>
      <c r="BA54" s="1223"/>
      <c r="BB54" s="1223"/>
      <c r="BC54" s="1223"/>
      <c r="BD54" s="1223"/>
      <c r="BE54" s="1223"/>
      <c r="BF54" s="1223"/>
      <c r="BG54" s="1223"/>
      <c r="BH54" s="1223"/>
      <c r="BI54" s="1223"/>
      <c r="BJ54" s="1223"/>
      <c r="BK54" s="1223"/>
      <c r="BL54" s="1223"/>
      <c r="BM54" s="1223"/>
      <c r="BN54" s="1223"/>
      <c r="BO54" s="1223"/>
      <c r="BP54" s="1220"/>
      <c r="BQ54" s="1220"/>
      <c r="BR54" s="1220"/>
      <c r="BS54" s="1220"/>
      <c r="BT54" s="1220"/>
      <c r="BU54" s="1220"/>
      <c r="BV54" s="1220"/>
      <c r="BW54" s="1220"/>
      <c r="BX54" s="1220"/>
      <c r="BY54" s="1220"/>
      <c r="BZ54" s="1220"/>
      <c r="CA54" s="1220"/>
      <c r="CB54" s="1220"/>
      <c r="CC54" s="1220"/>
      <c r="CD54" s="1220"/>
      <c r="CE54" s="1220"/>
      <c r="CF54" s="1220"/>
      <c r="CG54" s="1220"/>
      <c r="CH54" s="1220"/>
      <c r="CI54" s="1220"/>
      <c r="CJ54" s="1220"/>
      <c r="CK54" s="1220"/>
      <c r="CL54" s="1220"/>
      <c r="CM54" s="1220"/>
      <c r="CN54" s="1220"/>
      <c r="CO54" s="1220"/>
      <c r="CP54" s="1220"/>
      <c r="CQ54" s="1220"/>
      <c r="CR54" s="1220"/>
      <c r="CS54" s="1220"/>
      <c r="CT54" s="1220"/>
      <c r="CU54" s="1220"/>
      <c r="CV54" s="1220"/>
      <c r="CW54" s="1220"/>
      <c r="CX54" s="1220"/>
      <c r="CY54" s="1220"/>
      <c r="CZ54" s="1220"/>
      <c r="DA54" s="1220"/>
      <c r="DB54" s="1220"/>
      <c r="DC54" s="1220"/>
    </row>
    <row r="55" spans="1:109" x14ac:dyDescent="0.15">
      <c r="A55" s="355"/>
      <c r="B55" s="249"/>
      <c r="G55" s="1226"/>
      <c r="H55" s="1226"/>
      <c r="I55" s="1226"/>
      <c r="J55" s="1226"/>
      <c r="K55" s="1227"/>
      <c r="L55" s="1227"/>
      <c r="M55" s="1227"/>
      <c r="N55" s="1227"/>
      <c r="AN55" s="1225" t="s">
        <v>612</v>
      </c>
      <c r="AO55" s="1225"/>
      <c r="AP55" s="1225"/>
      <c r="AQ55" s="1225"/>
      <c r="AR55" s="1225"/>
      <c r="AS55" s="1225"/>
      <c r="AT55" s="1225"/>
      <c r="AU55" s="1225"/>
      <c r="AV55" s="1225"/>
      <c r="AW55" s="1225"/>
      <c r="AX55" s="1225"/>
      <c r="AY55" s="1225"/>
      <c r="AZ55" s="1225"/>
      <c r="BA55" s="1225"/>
      <c r="BB55" s="1223" t="s">
        <v>610</v>
      </c>
      <c r="BC55" s="1223"/>
      <c r="BD55" s="1223"/>
      <c r="BE55" s="1223"/>
      <c r="BF55" s="1223"/>
      <c r="BG55" s="1223"/>
      <c r="BH55" s="1223"/>
      <c r="BI55" s="1223"/>
      <c r="BJ55" s="1223"/>
      <c r="BK55" s="1223"/>
      <c r="BL55" s="1223"/>
      <c r="BM55" s="1223"/>
      <c r="BN55" s="1223"/>
      <c r="BO55" s="1223"/>
      <c r="BP55" s="1220">
        <v>0</v>
      </c>
      <c r="BQ55" s="1220"/>
      <c r="BR55" s="1220"/>
      <c r="BS55" s="1220"/>
      <c r="BT55" s="1220"/>
      <c r="BU55" s="1220"/>
      <c r="BV55" s="1220"/>
      <c r="BW55" s="1220"/>
      <c r="BX55" s="1220">
        <v>0</v>
      </c>
      <c r="BY55" s="1220"/>
      <c r="BZ55" s="1220"/>
      <c r="CA55" s="1220"/>
      <c r="CB55" s="1220"/>
      <c r="CC55" s="1220"/>
      <c r="CD55" s="1220"/>
      <c r="CE55" s="1220"/>
      <c r="CF55" s="1220">
        <v>3.1</v>
      </c>
      <c r="CG55" s="1220"/>
      <c r="CH55" s="1220"/>
      <c r="CI55" s="1220"/>
      <c r="CJ55" s="1220"/>
      <c r="CK55" s="1220"/>
      <c r="CL55" s="1220"/>
      <c r="CM55" s="1220"/>
      <c r="CN55" s="1220">
        <v>13.7</v>
      </c>
      <c r="CO55" s="1220"/>
      <c r="CP55" s="1220"/>
      <c r="CQ55" s="1220"/>
      <c r="CR55" s="1220"/>
      <c r="CS55" s="1220"/>
      <c r="CT55" s="1220"/>
      <c r="CU55" s="1220"/>
      <c r="CV55" s="1220">
        <v>6.9</v>
      </c>
      <c r="CW55" s="1220"/>
      <c r="CX55" s="1220"/>
      <c r="CY55" s="1220"/>
      <c r="CZ55" s="1220"/>
      <c r="DA55" s="1220"/>
      <c r="DB55" s="1220"/>
      <c r="DC55" s="1220"/>
    </row>
    <row r="56" spans="1:109" x14ac:dyDescent="0.15">
      <c r="A56" s="355"/>
      <c r="B56" s="249"/>
      <c r="G56" s="1226"/>
      <c r="H56" s="1226"/>
      <c r="I56" s="1226"/>
      <c r="J56" s="1226"/>
      <c r="K56" s="1227"/>
      <c r="L56" s="1227"/>
      <c r="M56" s="1227"/>
      <c r="N56" s="1227"/>
      <c r="AN56" s="1225"/>
      <c r="AO56" s="1225"/>
      <c r="AP56" s="1225"/>
      <c r="AQ56" s="1225"/>
      <c r="AR56" s="1225"/>
      <c r="AS56" s="1225"/>
      <c r="AT56" s="1225"/>
      <c r="AU56" s="1225"/>
      <c r="AV56" s="1225"/>
      <c r="AW56" s="1225"/>
      <c r="AX56" s="1225"/>
      <c r="AY56" s="1225"/>
      <c r="AZ56" s="1225"/>
      <c r="BA56" s="1225"/>
      <c r="BB56" s="1223"/>
      <c r="BC56" s="1223"/>
      <c r="BD56" s="1223"/>
      <c r="BE56" s="1223"/>
      <c r="BF56" s="1223"/>
      <c r="BG56" s="1223"/>
      <c r="BH56" s="1223"/>
      <c r="BI56" s="1223"/>
      <c r="BJ56" s="1223"/>
      <c r="BK56" s="1223"/>
      <c r="BL56" s="1223"/>
      <c r="BM56" s="1223"/>
      <c r="BN56" s="1223"/>
      <c r="BO56" s="1223"/>
      <c r="BP56" s="1220"/>
      <c r="BQ56" s="1220"/>
      <c r="BR56" s="1220"/>
      <c r="BS56" s="1220"/>
      <c r="BT56" s="1220"/>
      <c r="BU56" s="1220"/>
      <c r="BV56" s="1220"/>
      <c r="BW56" s="1220"/>
      <c r="BX56" s="1220"/>
      <c r="BY56" s="1220"/>
      <c r="BZ56" s="1220"/>
      <c r="CA56" s="1220"/>
      <c r="CB56" s="1220"/>
      <c r="CC56" s="1220"/>
      <c r="CD56" s="1220"/>
      <c r="CE56" s="1220"/>
      <c r="CF56" s="1220"/>
      <c r="CG56" s="1220"/>
      <c r="CH56" s="1220"/>
      <c r="CI56" s="1220"/>
      <c r="CJ56" s="1220"/>
      <c r="CK56" s="1220"/>
      <c r="CL56" s="1220"/>
      <c r="CM56" s="1220"/>
      <c r="CN56" s="1220"/>
      <c r="CO56" s="1220"/>
      <c r="CP56" s="1220"/>
      <c r="CQ56" s="1220"/>
      <c r="CR56" s="1220"/>
      <c r="CS56" s="1220"/>
      <c r="CT56" s="1220"/>
      <c r="CU56" s="1220"/>
      <c r="CV56" s="1220"/>
      <c r="CW56" s="1220"/>
      <c r="CX56" s="1220"/>
      <c r="CY56" s="1220"/>
      <c r="CZ56" s="1220"/>
      <c r="DA56" s="1220"/>
      <c r="DB56" s="1220"/>
      <c r="DC56" s="1220"/>
    </row>
    <row r="57" spans="1:109" s="355" customFormat="1" x14ac:dyDescent="0.15">
      <c r="B57" s="359"/>
      <c r="G57" s="1226"/>
      <c r="H57" s="1226"/>
      <c r="I57" s="1221"/>
      <c r="J57" s="1221"/>
      <c r="K57" s="1227"/>
      <c r="L57" s="1227"/>
      <c r="M57" s="1227"/>
      <c r="N57" s="1227"/>
      <c r="AM57" s="245"/>
      <c r="AN57" s="1225"/>
      <c r="AO57" s="1225"/>
      <c r="AP57" s="1225"/>
      <c r="AQ57" s="1225"/>
      <c r="AR57" s="1225"/>
      <c r="AS57" s="1225"/>
      <c r="AT57" s="1225"/>
      <c r="AU57" s="1225"/>
      <c r="AV57" s="1225"/>
      <c r="AW57" s="1225"/>
      <c r="AX57" s="1225"/>
      <c r="AY57" s="1225"/>
      <c r="AZ57" s="1225"/>
      <c r="BA57" s="1225"/>
      <c r="BB57" s="1223" t="s">
        <v>611</v>
      </c>
      <c r="BC57" s="1223"/>
      <c r="BD57" s="1223"/>
      <c r="BE57" s="1223"/>
      <c r="BF57" s="1223"/>
      <c r="BG57" s="1223"/>
      <c r="BH57" s="1223"/>
      <c r="BI57" s="1223"/>
      <c r="BJ57" s="1223"/>
      <c r="BK57" s="1223"/>
      <c r="BL57" s="1223"/>
      <c r="BM57" s="1223"/>
      <c r="BN57" s="1223"/>
      <c r="BO57" s="1223"/>
      <c r="BP57" s="1220">
        <v>59.4</v>
      </c>
      <c r="BQ57" s="1220"/>
      <c r="BR57" s="1220"/>
      <c r="BS57" s="1220"/>
      <c r="BT57" s="1220"/>
      <c r="BU57" s="1220"/>
      <c r="BV57" s="1220"/>
      <c r="BW57" s="1220"/>
      <c r="BX57" s="1220">
        <v>60</v>
      </c>
      <c r="BY57" s="1220"/>
      <c r="BZ57" s="1220"/>
      <c r="CA57" s="1220"/>
      <c r="CB57" s="1220"/>
      <c r="CC57" s="1220"/>
      <c r="CD57" s="1220"/>
      <c r="CE57" s="1220"/>
      <c r="CF57" s="1220">
        <v>61.2</v>
      </c>
      <c r="CG57" s="1220"/>
      <c r="CH57" s="1220"/>
      <c r="CI57" s="1220"/>
      <c r="CJ57" s="1220"/>
      <c r="CK57" s="1220"/>
      <c r="CL57" s="1220"/>
      <c r="CM57" s="1220"/>
      <c r="CN57" s="1220">
        <v>62</v>
      </c>
      <c r="CO57" s="1220"/>
      <c r="CP57" s="1220"/>
      <c r="CQ57" s="1220"/>
      <c r="CR57" s="1220"/>
      <c r="CS57" s="1220"/>
      <c r="CT57" s="1220"/>
      <c r="CU57" s="1220"/>
      <c r="CV57" s="1220">
        <v>62.9</v>
      </c>
      <c r="CW57" s="1220"/>
      <c r="CX57" s="1220"/>
      <c r="CY57" s="1220"/>
      <c r="CZ57" s="1220"/>
      <c r="DA57" s="1220"/>
      <c r="DB57" s="1220"/>
      <c r="DC57" s="1220"/>
      <c r="DD57" s="360"/>
      <c r="DE57" s="359"/>
    </row>
    <row r="58" spans="1:109" s="355" customFormat="1" x14ac:dyDescent="0.15">
      <c r="A58" s="245"/>
      <c r="B58" s="359"/>
      <c r="G58" s="1226"/>
      <c r="H58" s="1226"/>
      <c r="I58" s="1221"/>
      <c r="J58" s="1221"/>
      <c r="K58" s="1227"/>
      <c r="L58" s="1227"/>
      <c r="M58" s="1227"/>
      <c r="N58" s="1227"/>
      <c r="AM58" s="245"/>
      <c r="AN58" s="1225"/>
      <c r="AO58" s="1225"/>
      <c r="AP58" s="1225"/>
      <c r="AQ58" s="1225"/>
      <c r="AR58" s="1225"/>
      <c r="AS58" s="1225"/>
      <c r="AT58" s="1225"/>
      <c r="AU58" s="1225"/>
      <c r="AV58" s="1225"/>
      <c r="AW58" s="1225"/>
      <c r="AX58" s="1225"/>
      <c r="AY58" s="1225"/>
      <c r="AZ58" s="1225"/>
      <c r="BA58" s="1225"/>
      <c r="BB58" s="1223"/>
      <c r="BC58" s="1223"/>
      <c r="BD58" s="1223"/>
      <c r="BE58" s="1223"/>
      <c r="BF58" s="1223"/>
      <c r="BG58" s="1223"/>
      <c r="BH58" s="1223"/>
      <c r="BI58" s="1223"/>
      <c r="BJ58" s="1223"/>
      <c r="BK58" s="1223"/>
      <c r="BL58" s="1223"/>
      <c r="BM58" s="1223"/>
      <c r="BN58" s="1223"/>
      <c r="BO58" s="1223"/>
      <c r="BP58" s="1220"/>
      <c r="BQ58" s="1220"/>
      <c r="BR58" s="1220"/>
      <c r="BS58" s="1220"/>
      <c r="BT58" s="1220"/>
      <c r="BU58" s="1220"/>
      <c r="BV58" s="1220"/>
      <c r="BW58" s="1220"/>
      <c r="BX58" s="1220"/>
      <c r="BY58" s="1220"/>
      <c r="BZ58" s="1220"/>
      <c r="CA58" s="1220"/>
      <c r="CB58" s="1220"/>
      <c r="CC58" s="1220"/>
      <c r="CD58" s="1220"/>
      <c r="CE58" s="1220"/>
      <c r="CF58" s="1220"/>
      <c r="CG58" s="1220"/>
      <c r="CH58" s="1220"/>
      <c r="CI58" s="1220"/>
      <c r="CJ58" s="1220"/>
      <c r="CK58" s="1220"/>
      <c r="CL58" s="1220"/>
      <c r="CM58" s="1220"/>
      <c r="CN58" s="1220"/>
      <c r="CO58" s="1220"/>
      <c r="CP58" s="1220"/>
      <c r="CQ58" s="1220"/>
      <c r="CR58" s="1220"/>
      <c r="CS58" s="1220"/>
      <c r="CT58" s="1220"/>
      <c r="CU58" s="1220"/>
      <c r="CV58" s="1220"/>
      <c r="CW58" s="1220"/>
      <c r="CX58" s="1220"/>
      <c r="CY58" s="1220"/>
      <c r="CZ58" s="1220"/>
      <c r="DA58" s="1220"/>
      <c r="DB58" s="1220"/>
      <c r="DC58" s="1220"/>
      <c r="DD58" s="360"/>
      <c r="DE58" s="359"/>
    </row>
    <row r="59" spans="1:109" s="355" customFormat="1" x14ac:dyDescent="0.15">
      <c r="A59" s="245"/>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x14ac:dyDescent="0.15">
      <c r="A60" s="245"/>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x14ac:dyDescent="0.15">
      <c r="A61" s="245"/>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x14ac:dyDescent="0.15">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45"/>
    </row>
    <row r="63" spans="1:109" ht="17.25" x14ac:dyDescent="0.15">
      <c r="B63" s="302" t="s">
        <v>613</v>
      </c>
    </row>
    <row r="64" spans="1:109" x14ac:dyDescent="0.15">
      <c r="B64" s="249"/>
      <c r="G64" s="354"/>
      <c r="I64" s="366"/>
      <c r="J64" s="366"/>
      <c r="K64" s="366"/>
      <c r="L64" s="366"/>
      <c r="M64" s="366"/>
      <c r="N64" s="367"/>
      <c r="AM64" s="354"/>
      <c r="AN64" s="354" t="s">
        <v>606</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x14ac:dyDescent="0.15">
      <c r="B65" s="249"/>
      <c r="AN65" s="1232" t="s">
        <v>614</v>
      </c>
      <c r="AO65" s="1233"/>
      <c r="AP65" s="1233"/>
      <c r="AQ65" s="1233"/>
      <c r="AR65" s="1233"/>
      <c r="AS65" s="1233"/>
      <c r="AT65" s="1233"/>
      <c r="AU65" s="1233"/>
      <c r="AV65" s="1233"/>
      <c r="AW65" s="1233"/>
      <c r="AX65" s="1233"/>
      <c r="AY65" s="1233"/>
      <c r="AZ65" s="1233"/>
      <c r="BA65" s="1233"/>
      <c r="BB65" s="1233"/>
      <c r="BC65" s="1233"/>
      <c r="BD65" s="1233"/>
      <c r="BE65" s="1233"/>
      <c r="BF65" s="1233"/>
      <c r="BG65" s="1233"/>
      <c r="BH65" s="1233"/>
      <c r="BI65" s="1233"/>
      <c r="BJ65" s="1233"/>
      <c r="BK65" s="1233"/>
      <c r="BL65" s="1233"/>
      <c r="BM65" s="1233"/>
      <c r="BN65" s="1233"/>
      <c r="BO65" s="1233"/>
      <c r="BP65" s="1233"/>
      <c r="BQ65" s="1233"/>
      <c r="BR65" s="1233"/>
      <c r="BS65" s="1233"/>
      <c r="BT65" s="1233"/>
      <c r="BU65" s="1233"/>
      <c r="BV65" s="1233"/>
      <c r="BW65" s="1233"/>
      <c r="BX65" s="1233"/>
      <c r="BY65" s="1233"/>
      <c r="BZ65" s="1233"/>
      <c r="CA65" s="1233"/>
      <c r="CB65" s="1233"/>
      <c r="CC65" s="1233"/>
      <c r="CD65" s="1233"/>
      <c r="CE65" s="1233"/>
      <c r="CF65" s="1233"/>
      <c r="CG65" s="1233"/>
      <c r="CH65" s="1233"/>
      <c r="CI65" s="1233"/>
      <c r="CJ65" s="1233"/>
      <c r="CK65" s="1233"/>
      <c r="CL65" s="1233"/>
      <c r="CM65" s="1233"/>
      <c r="CN65" s="1233"/>
      <c r="CO65" s="1233"/>
      <c r="CP65" s="1233"/>
      <c r="CQ65" s="1233"/>
      <c r="CR65" s="1233"/>
      <c r="CS65" s="1233"/>
      <c r="CT65" s="1233"/>
      <c r="CU65" s="1233"/>
      <c r="CV65" s="1233"/>
      <c r="CW65" s="1233"/>
      <c r="CX65" s="1233"/>
      <c r="CY65" s="1233"/>
      <c r="CZ65" s="1233"/>
      <c r="DA65" s="1233"/>
      <c r="DB65" s="1233"/>
      <c r="DC65" s="1234"/>
    </row>
    <row r="66" spans="2:107" x14ac:dyDescent="0.15">
      <c r="B66" s="249"/>
      <c r="AN66" s="1235"/>
      <c r="AO66" s="1236"/>
      <c r="AP66" s="1236"/>
      <c r="AQ66" s="1236"/>
      <c r="AR66" s="1236"/>
      <c r="AS66" s="1236"/>
      <c r="AT66" s="1236"/>
      <c r="AU66" s="1236"/>
      <c r="AV66" s="1236"/>
      <c r="AW66" s="1236"/>
      <c r="AX66" s="1236"/>
      <c r="AY66" s="1236"/>
      <c r="AZ66" s="1236"/>
      <c r="BA66" s="1236"/>
      <c r="BB66" s="1236"/>
      <c r="BC66" s="1236"/>
      <c r="BD66" s="1236"/>
      <c r="BE66" s="1236"/>
      <c r="BF66" s="1236"/>
      <c r="BG66" s="1236"/>
      <c r="BH66" s="1236"/>
      <c r="BI66" s="1236"/>
      <c r="BJ66" s="1236"/>
      <c r="BK66" s="1236"/>
      <c r="BL66" s="1236"/>
      <c r="BM66" s="1236"/>
      <c r="BN66" s="1236"/>
      <c r="BO66" s="1236"/>
      <c r="BP66" s="1236"/>
      <c r="BQ66" s="1236"/>
      <c r="BR66" s="1236"/>
      <c r="BS66" s="1236"/>
      <c r="BT66" s="1236"/>
      <c r="BU66" s="1236"/>
      <c r="BV66" s="1236"/>
      <c r="BW66" s="1236"/>
      <c r="BX66" s="1236"/>
      <c r="BY66" s="1236"/>
      <c r="BZ66" s="1236"/>
      <c r="CA66" s="1236"/>
      <c r="CB66" s="1236"/>
      <c r="CC66" s="1236"/>
      <c r="CD66" s="1236"/>
      <c r="CE66" s="1236"/>
      <c r="CF66" s="1236"/>
      <c r="CG66" s="1236"/>
      <c r="CH66" s="1236"/>
      <c r="CI66" s="1236"/>
      <c r="CJ66" s="1236"/>
      <c r="CK66" s="1236"/>
      <c r="CL66" s="1236"/>
      <c r="CM66" s="1236"/>
      <c r="CN66" s="1236"/>
      <c r="CO66" s="1236"/>
      <c r="CP66" s="1236"/>
      <c r="CQ66" s="1236"/>
      <c r="CR66" s="1236"/>
      <c r="CS66" s="1236"/>
      <c r="CT66" s="1236"/>
      <c r="CU66" s="1236"/>
      <c r="CV66" s="1236"/>
      <c r="CW66" s="1236"/>
      <c r="CX66" s="1236"/>
      <c r="CY66" s="1236"/>
      <c r="CZ66" s="1236"/>
      <c r="DA66" s="1236"/>
      <c r="DB66" s="1236"/>
      <c r="DC66" s="1237"/>
    </row>
    <row r="67" spans="2:107" x14ac:dyDescent="0.15">
      <c r="B67" s="249"/>
      <c r="AN67" s="1235"/>
      <c r="AO67" s="1236"/>
      <c r="AP67" s="1236"/>
      <c r="AQ67" s="1236"/>
      <c r="AR67" s="1236"/>
      <c r="AS67" s="1236"/>
      <c r="AT67" s="1236"/>
      <c r="AU67" s="1236"/>
      <c r="AV67" s="1236"/>
      <c r="AW67" s="1236"/>
      <c r="AX67" s="1236"/>
      <c r="AY67" s="1236"/>
      <c r="AZ67" s="1236"/>
      <c r="BA67" s="1236"/>
      <c r="BB67" s="1236"/>
      <c r="BC67" s="1236"/>
      <c r="BD67" s="1236"/>
      <c r="BE67" s="1236"/>
      <c r="BF67" s="1236"/>
      <c r="BG67" s="1236"/>
      <c r="BH67" s="1236"/>
      <c r="BI67" s="1236"/>
      <c r="BJ67" s="1236"/>
      <c r="BK67" s="1236"/>
      <c r="BL67" s="1236"/>
      <c r="BM67" s="1236"/>
      <c r="BN67" s="1236"/>
      <c r="BO67" s="1236"/>
      <c r="BP67" s="1236"/>
      <c r="BQ67" s="1236"/>
      <c r="BR67" s="1236"/>
      <c r="BS67" s="1236"/>
      <c r="BT67" s="1236"/>
      <c r="BU67" s="1236"/>
      <c r="BV67" s="1236"/>
      <c r="BW67" s="1236"/>
      <c r="BX67" s="1236"/>
      <c r="BY67" s="1236"/>
      <c r="BZ67" s="1236"/>
      <c r="CA67" s="1236"/>
      <c r="CB67" s="1236"/>
      <c r="CC67" s="1236"/>
      <c r="CD67" s="1236"/>
      <c r="CE67" s="1236"/>
      <c r="CF67" s="1236"/>
      <c r="CG67" s="1236"/>
      <c r="CH67" s="1236"/>
      <c r="CI67" s="1236"/>
      <c r="CJ67" s="1236"/>
      <c r="CK67" s="1236"/>
      <c r="CL67" s="1236"/>
      <c r="CM67" s="1236"/>
      <c r="CN67" s="1236"/>
      <c r="CO67" s="1236"/>
      <c r="CP67" s="1236"/>
      <c r="CQ67" s="1236"/>
      <c r="CR67" s="1236"/>
      <c r="CS67" s="1236"/>
      <c r="CT67" s="1236"/>
      <c r="CU67" s="1236"/>
      <c r="CV67" s="1236"/>
      <c r="CW67" s="1236"/>
      <c r="CX67" s="1236"/>
      <c r="CY67" s="1236"/>
      <c r="CZ67" s="1236"/>
      <c r="DA67" s="1236"/>
      <c r="DB67" s="1236"/>
      <c r="DC67" s="1237"/>
    </row>
    <row r="68" spans="2:107" x14ac:dyDescent="0.15">
      <c r="B68" s="249"/>
      <c r="AN68" s="1235"/>
      <c r="AO68" s="1236"/>
      <c r="AP68" s="1236"/>
      <c r="AQ68" s="1236"/>
      <c r="AR68" s="1236"/>
      <c r="AS68" s="1236"/>
      <c r="AT68" s="1236"/>
      <c r="AU68" s="1236"/>
      <c r="AV68" s="1236"/>
      <c r="AW68" s="1236"/>
      <c r="AX68" s="1236"/>
      <c r="AY68" s="1236"/>
      <c r="AZ68" s="1236"/>
      <c r="BA68" s="1236"/>
      <c r="BB68" s="1236"/>
      <c r="BC68" s="1236"/>
      <c r="BD68" s="1236"/>
      <c r="BE68" s="1236"/>
      <c r="BF68" s="1236"/>
      <c r="BG68" s="1236"/>
      <c r="BH68" s="1236"/>
      <c r="BI68" s="1236"/>
      <c r="BJ68" s="1236"/>
      <c r="BK68" s="1236"/>
      <c r="BL68" s="1236"/>
      <c r="BM68" s="1236"/>
      <c r="BN68" s="1236"/>
      <c r="BO68" s="1236"/>
      <c r="BP68" s="1236"/>
      <c r="BQ68" s="1236"/>
      <c r="BR68" s="1236"/>
      <c r="BS68" s="1236"/>
      <c r="BT68" s="1236"/>
      <c r="BU68" s="1236"/>
      <c r="BV68" s="1236"/>
      <c r="BW68" s="1236"/>
      <c r="BX68" s="1236"/>
      <c r="BY68" s="1236"/>
      <c r="BZ68" s="1236"/>
      <c r="CA68" s="1236"/>
      <c r="CB68" s="1236"/>
      <c r="CC68" s="1236"/>
      <c r="CD68" s="1236"/>
      <c r="CE68" s="1236"/>
      <c r="CF68" s="1236"/>
      <c r="CG68" s="1236"/>
      <c r="CH68" s="1236"/>
      <c r="CI68" s="1236"/>
      <c r="CJ68" s="1236"/>
      <c r="CK68" s="1236"/>
      <c r="CL68" s="1236"/>
      <c r="CM68" s="1236"/>
      <c r="CN68" s="1236"/>
      <c r="CO68" s="1236"/>
      <c r="CP68" s="1236"/>
      <c r="CQ68" s="1236"/>
      <c r="CR68" s="1236"/>
      <c r="CS68" s="1236"/>
      <c r="CT68" s="1236"/>
      <c r="CU68" s="1236"/>
      <c r="CV68" s="1236"/>
      <c r="CW68" s="1236"/>
      <c r="CX68" s="1236"/>
      <c r="CY68" s="1236"/>
      <c r="CZ68" s="1236"/>
      <c r="DA68" s="1236"/>
      <c r="DB68" s="1236"/>
      <c r="DC68" s="1237"/>
    </row>
    <row r="69" spans="2:107" x14ac:dyDescent="0.15">
      <c r="B69" s="249"/>
      <c r="AN69" s="1238"/>
      <c r="AO69" s="1239"/>
      <c r="AP69" s="1239"/>
      <c r="AQ69" s="1239"/>
      <c r="AR69" s="1239"/>
      <c r="AS69" s="1239"/>
      <c r="AT69" s="1239"/>
      <c r="AU69" s="1239"/>
      <c r="AV69" s="1239"/>
      <c r="AW69" s="1239"/>
      <c r="AX69" s="1239"/>
      <c r="AY69" s="1239"/>
      <c r="AZ69" s="1239"/>
      <c r="BA69" s="1239"/>
      <c r="BB69" s="1239"/>
      <c r="BC69" s="1239"/>
      <c r="BD69" s="1239"/>
      <c r="BE69" s="1239"/>
      <c r="BF69" s="1239"/>
      <c r="BG69" s="1239"/>
      <c r="BH69" s="1239"/>
      <c r="BI69" s="1239"/>
      <c r="BJ69" s="1239"/>
      <c r="BK69" s="1239"/>
      <c r="BL69" s="1239"/>
      <c r="BM69" s="1239"/>
      <c r="BN69" s="1239"/>
      <c r="BO69" s="1239"/>
      <c r="BP69" s="1239"/>
      <c r="BQ69" s="1239"/>
      <c r="BR69" s="1239"/>
      <c r="BS69" s="1239"/>
      <c r="BT69" s="1239"/>
      <c r="BU69" s="1239"/>
      <c r="BV69" s="1239"/>
      <c r="BW69" s="1239"/>
      <c r="BX69" s="1239"/>
      <c r="BY69" s="1239"/>
      <c r="BZ69" s="1239"/>
      <c r="CA69" s="1239"/>
      <c r="CB69" s="1239"/>
      <c r="CC69" s="1239"/>
      <c r="CD69" s="1239"/>
      <c r="CE69" s="1239"/>
      <c r="CF69" s="1239"/>
      <c r="CG69" s="1239"/>
      <c r="CH69" s="1239"/>
      <c r="CI69" s="1239"/>
      <c r="CJ69" s="1239"/>
      <c r="CK69" s="1239"/>
      <c r="CL69" s="1239"/>
      <c r="CM69" s="1239"/>
      <c r="CN69" s="1239"/>
      <c r="CO69" s="1239"/>
      <c r="CP69" s="1239"/>
      <c r="CQ69" s="1239"/>
      <c r="CR69" s="1239"/>
      <c r="CS69" s="1239"/>
      <c r="CT69" s="1239"/>
      <c r="CU69" s="1239"/>
      <c r="CV69" s="1239"/>
      <c r="CW69" s="1239"/>
      <c r="CX69" s="1239"/>
      <c r="CY69" s="1239"/>
      <c r="CZ69" s="1239"/>
      <c r="DA69" s="1239"/>
      <c r="DB69" s="1239"/>
      <c r="DC69" s="1240"/>
    </row>
    <row r="70" spans="2:107" x14ac:dyDescent="0.15">
      <c r="B70" s="249"/>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x14ac:dyDescent="0.15">
      <c r="B71" s="249"/>
      <c r="G71" s="371"/>
      <c r="I71" s="372"/>
      <c r="J71" s="369"/>
      <c r="K71" s="369"/>
      <c r="L71" s="370"/>
      <c r="M71" s="369"/>
      <c r="N71" s="370"/>
      <c r="AM71" s="371"/>
      <c r="AN71" s="245" t="s">
        <v>608</v>
      </c>
    </row>
    <row r="72" spans="2:107" x14ac:dyDescent="0.15">
      <c r="B72" s="249"/>
      <c r="G72" s="1226"/>
      <c r="H72" s="1226"/>
      <c r="I72" s="1226"/>
      <c r="J72" s="1226"/>
      <c r="K72" s="357"/>
      <c r="L72" s="357"/>
      <c r="M72" s="358"/>
      <c r="N72" s="358"/>
      <c r="AN72" s="1229"/>
      <c r="AO72" s="1230"/>
      <c r="AP72" s="1230"/>
      <c r="AQ72" s="1230"/>
      <c r="AR72" s="1230"/>
      <c r="AS72" s="1230"/>
      <c r="AT72" s="1230"/>
      <c r="AU72" s="1230"/>
      <c r="AV72" s="1230"/>
      <c r="AW72" s="1230"/>
      <c r="AX72" s="1230"/>
      <c r="AY72" s="1230"/>
      <c r="AZ72" s="1230"/>
      <c r="BA72" s="1230"/>
      <c r="BB72" s="1230"/>
      <c r="BC72" s="1230"/>
      <c r="BD72" s="1230"/>
      <c r="BE72" s="1230"/>
      <c r="BF72" s="1230"/>
      <c r="BG72" s="1230"/>
      <c r="BH72" s="1230"/>
      <c r="BI72" s="1230"/>
      <c r="BJ72" s="1230"/>
      <c r="BK72" s="1230"/>
      <c r="BL72" s="1230"/>
      <c r="BM72" s="1230"/>
      <c r="BN72" s="1230"/>
      <c r="BO72" s="1231"/>
      <c r="BP72" s="1225" t="s">
        <v>556</v>
      </c>
      <c r="BQ72" s="1225"/>
      <c r="BR72" s="1225"/>
      <c r="BS72" s="1225"/>
      <c r="BT72" s="1225"/>
      <c r="BU72" s="1225"/>
      <c r="BV72" s="1225"/>
      <c r="BW72" s="1225"/>
      <c r="BX72" s="1225" t="s">
        <v>557</v>
      </c>
      <c r="BY72" s="1225"/>
      <c r="BZ72" s="1225"/>
      <c r="CA72" s="1225"/>
      <c r="CB72" s="1225"/>
      <c r="CC72" s="1225"/>
      <c r="CD72" s="1225"/>
      <c r="CE72" s="1225"/>
      <c r="CF72" s="1225" t="s">
        <v>558</v>
      </c>
      <c r="CG72" s="1225"/>
      <c r="CH72" s="1225"/>
      <c r="CI72" s="1225"/>
      <c r="CJ72" s="1225"/>
      <c r="CK72" s="1225"/>
      <c r="CL72" s="1225"/>
      <c r="CM72" s="1225"/>
      <c r="CN72" s="1225" t="s">
        <v>559</v>
      </c>
      <c r="CO72" s="1225"/>
      <c r="CP72" s="1225"/>
      <c r="CQ72" s="1225"/>
      <c r="CR72" s="1225"/>
      <c r="CS72" s="1225"/>
      <c r="CT72" s="1225"/>
      <c r="CU72" s="1225"/>
      <c r="CV72" s="1225" t="s">
        <v>560</v>
      </c>
      <c r="CW72" s="1225"/>
      <c r="CX72" s="1225"/>
      <c r="CY72" s="1225"/>
      <c r="CZ72" s="1225"/>
      <c r="DA72" s="1225"/>
      <c r="DB72" s="1225"/>
      <c r="DC72" s="1225"/>
    </row>
    <row r="73" spans="2:107" x14ac:dyDescent="0.15">
      <c r="B73" s="249"/>
      <c r="G73" s="1228"/>
      <c r="H73" s="1228"/>
      <c r="I73" s="1228"/>
      <c r="J73" s="1228"/>
      <c r="K73" s="1224"/>
      <c r="L73" s="1224"/>
      <c r="M73" s="1224"/>
      <c r="N73" s="1224"/>
      <c r="AM73" s="356"/>
      <c r="AN73" s="1223" t="s">
        <v>609</v>
      </c>
      <c r="AO73" s="1223"/>
      <c r="AP73" s="1223"/>
      <c r="AQ73" s="1223"/>
      <c r="AR73" s="1223"/>
      <c r="AS73" s="1223"/>
      <c r="AT73" s="1223"/>
      <c r="AU73" s="1223"/>
      <c r="AV73" s="1223"/>
      <c r="AW73" s="1223"/>
      <c r="AX73" s="1223"/>
      <c r="AY73" s="1223"/>
      <c r="AZ73" s="1223"/>
      <c r="BA73" s="1223"/>
      <c r="BB73" s="1223" t="s">
        <v>610</v>
      </c>
      <c r="BC73" s="1223"/>
      <c r="BD73" s="1223"/>
      <c r="BE73" s="1223"/>
      <c r="BF73" s="1223"/>
      <c r="BG73" s="1223"/>
      <c r="BH73" s="1223"/>
      <c r="BI73" s="1223"/>
      <c r="BJ73" s="1223"/>
      <c r="BK73" s="1223"/>
      <c r="BL73" s="1223"/>
      <c r="BM73" s="1223"/>
      <c r="BN73" s="1223"/>
      <c r="BO73" s="1223"/>
      <c r="BP73" s="1220">
        <v>23.2</v>
      </c>
      <c r="BQ73" s="1220"/>
      <c r="BR73" s="1220"/>
      <c r="BS73" s="1220"/>
      <c r="BT73" s="1220"/>
      <c r="BU73" s="1220"/>
      <c r="BV73" s="1220"/>
      <c r="BW73" s="1220"/>
      <c r="BX73" s="1220">
        <v>23.9</v>
      </c>
      <c r="BY73" s="1220"/>
      <c r="BZ73" s="1220"/>
      <c r="CA73" s="1220"/>
      <c r="CB73" s="1220"/>
      <c r="CC73" s="1220"/>
      <c r="CD73" s="1220"/>
      <c r="CE73" s="1220"/>
      <c r="CF73" s="1220">
        <v>27.2</v>
      </c>
      <c r="CG73" s="1220"/>
      <c r="CH73" s="1220"/>
      <c r="CI73" s="1220"/>
      <c r="CJ73" s="1220"/>
      <c r="CK73" s="1220"/>
      <c r="CL73" s="1220"/>
      <c r="CM73" s="1220"/>
      <c r="CN73" s="1220">
        <v>5.4</v>
      </c>
      <c r="CO73" s="1220"/>
      <c r="CP73" s="1220"/>
      <c r="CQ73" s="1220"/>
      <c r="CR73" s="1220"/>
      <c r="CS73" s="1220"/>
      <c r="CT73" s="1220"/>
      <c r="CU73" s="1220"/>
      <c r="CV73" s="1220">
        <v>5.4</v>
      </c>
      <c r="CW73" s="1220"/>
      <c r="CX73" s="1220"/>
      <c r="CY73" s="1220"/>
      <c r="CZ73" s="1220"/>
      <c r="DA73" s="1220"/>
      <c r="DB73" s="1220"/>
      <c r="DC73" s="1220"/>
    </row>
    <row r="74" spans="2:107" x14ac:dyDescent="0.15">
      <c r="B74" s="249"/>
      <c r="G74" s="1228"/>
      <c r="H74" s="1228"/>
      <c r="I74" s="1228"/>
      <c r="J74" s="1228"/>
      <c r="K74" s="1224"/>
      <c r="L74" s="1224"/>
      <c r="M74" s="1224"/>
      <c r="N74" s="1224"/>
      <c r="AM74" s="356"/>
      <c r="AN74" s="1223"/>
      <c r="AO74" s="1223"/>
      <c r="AP74" s="1223"/>
      <c r="AQ74" s="1223"/>
      <c r="AR74" s="1223"/>
      <c r="AS74" s="1223"/>
      <c r="AT74" s="1223"/>
      <c r="AU74" s="1223"/>
      <c r="AV74" s="1223"/>
      <c r="AW74" s="1223"/>
      <c r="AX74" s="1223"/>
      <c r="AY74" s="1223"/>
      <c r="AZ74" s="1223"/>
      <c r="BA74" s="1223"/>
      <c r="BB74" s="1223"/>
      <c r="BC74" s="1223"/>
      <c r="BD74" s="1223"/>
      <c r="BE74" s="1223"/>
      <c r="BF74" s="1223"/>
      <c r="BG74" s="1223"/>
      <c r="BH74" s="1223"/>
      <c r="BI74" s="1223"/>
      <c r="BJ74" s="1223"/>
      <c r="BK74" s="1223"/>
      <c r="BL74" s="1223"/>
      <c r="BM74" s="1223"/>
      <c r="BN74" s="1223"/>
      <c r="BO74" s="1223"/>
      <c r="BP74" s="1220"/>
      <c r="BQ74" s="1220"/>
      <c r="BR74" s="1220"/>
      <c r="BS74" s="1220"/>
      <c r="BT74" s="1220"/>
      <c r="BU74" s="1220"/>
      <c r="BV74" s="1220"/>
      <c r="BW74" s="1220"/>
      <c r="BX74" s="1220"/>
      <c r="BY74" s="1220"/>
      <c r="BZ74" s="1220"/>
      <c r="CA74" s="1220"/>
      <c r="CB74" s="1220"/>
      <c r="CC74" s="1220"/>
      <c r="CD74" s="1220"/>
      <c r="CE74" s="1220"/>
      <c r="CF74" s="1220"/>
      <c r="CG74" s="1220"/>
      <c r="CH74" s="1220"/>
      <c r="CI74" s="1220"/>
      <c r="CJ74" s="1220"/>
      <c r="CK74" s="1220"/>
      <c r="CL74" s="1220"/>
      <c r="CM74" s="1220"/>
      <c r="CN74" s="1220"/>
      <c r="CO74" s="1220"/>
      <c r="CP74" s="1220"/>
      <c r="CQ74" s="1220"/>
      <c r="CR74" s="1220"/>
      <c r="CS74" s="1220"/>
      <c r="CT74" s="1220"/>
      <c r="CU74" s="1220"/>
      <c r="CV74" s="1220"/>
      <c r="CW74" s="1220"/>
      <c r="CX74" s="1220"/>
      <c r="CY74" s="1220"/>
      <c r="CZ74" s="1220"/>
      <c r="DA74" s="1220"/>
      <c r="DB74" s="1220"/>
      <c r="DC74" s="1220"/>
    </row>
    <row r="75" spans="2:107" x14ac:dyDescent="0.15">
      <c r="B75" s="249"/>
      <c r="G75" s="1228"/>
      <c r="H75" s="1228"/>
      <c r="I75" s="1226"/>
      <c r="J75" s="1226"/>
      <c r="K75" s="1227"/>
      <c r="L75" s="1227"/>
      <c r="M75" s="1227"/>
      <c r="N75" s="1227"/>
      <c r="AM75" s="356"/>
      <c r="AN75" s="1223"/>
      <c r="AO75" s="1223"/>
      <c r="AP75" s="1223"/>
      <c r="AQ75" s="1223"/>
      <c r="AR75" s="1223"/>
      <c r="AS75" s="1223"/>
      <c r="AT75" s="1223"/>
      <c r="AU75" s="1223"/>
      <c r="AV75" s="1223"/>
      <c r="AW75" s="1223"/>
      <c r="AX75" s="1223"/>
      <c r="AY75" s="1223"/>
      <c r="AZ75" s="1223"/>
      <c r="BA75" s="1223"/>
      <c r="BB75" s="1223" t="s">
        <v>615</v>
      </c>
      <c r="BC75" s="1223"/>
      <c r="BD75" s="1223"/>
      <c r="BE75" s="1223"/>
      <c r="BF75" s="1223"/>
      <c r="BG75" s="1223"/>
      <c r="BH75" s="1223"/>
      <c r="BI75" s="1223"/>
      <c r="BJ75" s="1223"/>
      <c r="BK75" s="1223"/>
      <c r="BL75" s="1223"/>
      <c r="BM75" s="1223"/>
      <c r="BN75" s="1223"/>
      <c r="BO75" s="1223"/>
      <c r="BP75" s="1220">
        <v>8.1</v>
      </c>
      <c r="BQ75" s="1220"/>
      <c r="BR75" s="1220"/>
      <c r="BS75" s="1220"/>
      <c r="BT75" s="1220"/>
      <c r="BU75" s="1220"/>
      <c r="BV75" s="1220"/>
      <c r="BW75" s="1220"/>
      <c r="BX75" s="1220">
        <v>7.8</v>
      </c>
      <c r="BY75" s="1220"/>
      <c r="BZ75" s="1220"/>
      <c r="CA75" s="1220"/>
      <c r="CB75" s="1220"/>
      <c r="CC75" s="1220"/>
      <c r="CD75" s="1220"/>
      <c r="CE75" s="1220"/>
      <c r="CF75" s="1220">
        <v>8</v>
      </c>
      <c r="CG75" s="1220"/>
      <c r="CH75" s="1220"/>
      <c r="CI75" s="1220"/>
      <c r="CJ75" s="1220"/>
      <c r="CK75" s="1220"/>
      <c r="CL75" s="1220"/>
      <c r="CM75" s="1220"/>
      <c r="CN75" s="1220">
        <v>8.6999999999999993</v>
      </c>
      <c r="CO75" s="1220"/>
      <c r="CP75" s="1220"/>
      <c r="CQ75" s="1220"/>
      <c r="CR75" s="1220"/>
      <c r="CS75" s="1220"/>
      <c r="CT75" s="1220"/>
      <c r="CU75" s="1220"/>
      <c r="CV75" s="1220">
        <v>9.8000000000000007</v>
      </c>
      <c r="CW75" s="1220"/>
      <c r="CX75" s="1220"/>
      <c r="CY75" s="1220"/>
      <c r="CZ75" s="1220"/>
      <c r="DA75" s="1220"/>
      <c r="DB75" s="1220"/>
      <c r="DC75" s="1220"/>
    </row>
    <row r="76" spans="2:107" x14ac:dyDescent="0.15">
      <c r="B76" s="249"/>
      <c r="G76" s="1228"/>
      <c r="H76" s="1228"/>
      <c r="I76" s="1226"/>
      <c r="J76" s="1226"/>
      <c r="K76" s="1227"/>
      <c r="L76" s="1227"/>
      <c r="M76" s="1227"/>
      <c r="N76" s="1227"/>
      <c r="AM76" s="356"/>
      <c r="AN76" s="1223"/>
      <c r="AO76" s="1223"/>
      <c r="AP76" s="1223"/>
      <c r="AQ76" s="1223"/>
      <c r="AR76" s="1223"/>
      <c r="AS76" s="1223"/>
      <c r="AT76" s="1223"/>
      <c r="AU76" s="1223"/>
      <c r="AV76" s="1223"/>
      <c r="AW76" s="1223"/>
      <c r="AX76" s="1223"/>
      <c r="AY76" s="1223"/>
      <c r="AZ76" s="1223"/>
      <c r="BA76" s="1223"/>
      <c r="BB76" s="1223"/>
      <c r="BC76" s="1223"/>
      <c r="BD76" s="1223"/>
      <c r="BE76" s="1223"/>
      <c r="BF76" s="1223"/>
      <c r="BG76" s="1223"/>
      <c r="BH76" s="1223"/>
      <c r="BI76" s="1223"/>
      <c r="BJ76" s="1223"/>
      <c r="BK76" s="1223"/>
      <c r="BL76" s="1223"/>
      <c r="BM76" s="1223"/>
      <c r="BN76" s="1223"/>
      <c r="BO76" s="1223"/>
      <c r="BP76" s="1220"/>
      <c r="BQ76" s="1220"/>
      <c r="BR76" s="1220"/>
      <c r="BS76" s="1220"/>
      <c r="BT76" s="1220"/>
      <c r="BU76" s="1220"/>
      <c r="BV76" s="1220"/>
      <c r="BW76" s="1220"/>
      <c r="BX76" s="1220"/>
      <c r="BY76" s="1220"/>
      <c r="BZ76" s="1220"/>
      <c r="CA76" s="1220"/>
      <c r="CB76" s="1220"/>
      <c r="CC76" s="1220"/>
      <c r="CD76" s="1220"/>
      <c r="CE76" s="1220"/>
      <c r="CF76" s="1220"/>
      <c r="CG76" s="1220"/>
      <c r="CH76" s="1220"/>
      <c r="CI76" s="1220"/>
      <c r="CJ76" s="1220"/>
      <c r="CK76" s="1220"/>
      <c r="CL76" s="1220"/>
      <c r="CM76" s="1220"/>
      <c r="CN76" s="1220"/>
      <c r="CO76" s="1220"/>
      <c r="CP76" s="1220"/>
      <c r="CQ76" s="1220"/>
      <c r="CR76" s="1220"/>
      <c r="CS76" s="1220"/>
      <c r="CT76" s="1220"/>
      <c r="CU76" s="1220"/>
      <c r="CV76" s="1220"/>
      <c r="CW76" s="1220"/>
      <c r="CX76" s="1220"/>
      <c r="CY76" s="1220"/>
      <c r="CZ76" s="1220"/>
      <c r="DA76" s="1220"/>
      <c r="DB76" s="1220"/>
      <c r="DC76" s="1220"/>
    </row>
    <row r="77" spans="2:107" x14ac:dyDescent="0.15">
      <c r="B77" s="249"/>
      <c r="G77" s="1226"/>
      <c r="H77" s="1226"/>
      <c r="I77" s="1226"/>
      <c r="J77" s="1226"/>
      <c r="K77" s="1224"/>
      <c r="L77" s="1224"/>
      <c r="M77" s="1224"/>
      <c r="N77" s="1224"/>
      <c r="AN77" s="1225" t="s">
        <v>612</v>
      </c>
      <c r="AO77" s="1225"/>
      <c r="AP77" s="1225"/>
      <c r="AQ77" s="1225"/>
      <c r="AR77" s="1225"/>
      <c r="AS77" s="1225"/>
      <c r="AT77" s="1225"/>
      <c r="AU77" s="1225"/>
      <c r="AV77" s="1225"/>
      <c r="AW77" s="1225"/>
      <c r="AX77" s="1225"/>
      <c r="AY77" s="1225"/>
      <c r="AZ77" s="1225"/>
      <c r="BA77" s="1225"/>
      <c r="BB77" s="1223" t="s">
        <v>610</v>
      </c>
      <c r="BC77" s="1223"/>
      <c r="BD77" s="1223"/>
      <c r="BE77" s="1223"/>
      <c r="BF77" s="1223"/>
      <c r="BG77" s="1223"/>
      <c r="BH77" s="1223"/>
      <c r="BI77" s="1223"/>
      <c r="BJ77" s="1223"/>
      <c r="BK77" s="1223"/>
      <c r="BL77" s="1223"/>
      <c r="BM77" s="1223"/>
      <c r="BN77" s="1223"/>
      <c r="BO77" s="1223"/>
      <c r="BP77" s="1220">
        <v>0</v>
      </c>
      <c r="BQ77" s="1220"/>
      <c r="BR77" s="1220"/>
      <c r="BS77" s="1220"/>
      <c r="BT77" s="1220"/>
      <c r="BU77" s="1220"/>
      <c r="BV77" s="1220"/>
      <c r="BW77" s="1220"/>
      <c r="BX77" s="1220">
        <v>0</v>
      </c>
      <c r="BY77" s="1220"/>
      <c r="BZ77" s="1220"/>
      <c r="CA77" s="1220"/>
      <c r="CB77" s="1220"/>
      <c r="CC77" s="1220"/>
      <c r="CD77" s="1220"/>
      <c r="CE77" s="1220"/>
      <c r="CF77" s="1220">
        <v>3.1</v>
      </c>
      <c r="CG77" s="1220"/>
      <c r="CH77" s="1220"/>
      <c r="CI77" s="1220"/>
      <c r="CJ77" s="1220"/>
      <c r="CK77" s="1220"/>
      <c r="CL77" s="1220"/>
      <c r="CM77" s="1220"/>
      <c r="CN77" s="1220">
        <v>13.7</v>
      </c>
      <c r="CO77" s="1220"/>
      <c r="CP77" s="1220"/>
      <c r="CQ77" s="1220"/>
      <c r="CR77" s="1220"/>
      <c r="CS77" s="1220"/>
      <c r="CT77" s="1220"/>
      <c r="CU77" s="1220"/>
      <c r="CV77" s="1220">
        <v>6.9</v>
      </c>
      <c r="CW77" s="1220"/>
      <c r="CX77" s="1220"/>
      <c r="CY77" s="1220"/>
      <c r="CZ77" s="1220"/>
      <c r="DA77" s="1220"/>
      <c r="DB77" s="1220"/>
      <c r="DC77" s="1220"/>
    </row>
    <row r="78" spans="2:107" x14ac:dyDescent="0.15">
      <c r="B78" s="249"/>
      <c r="G78" s="1226"/>
      <c r="H78" s="1226"/>
      <c r="I78" s="1226"/>
      <c r="J78" s="1226"/>
      <c r="K78" s="1224"/>
      <c r="L78" s="1224"/>
      <c r="M78" s="1224"/>
      <c r="N78" s="1224"/>
      <c r="AN78" s="1225"/>
      <c r="AO78" s="1225"/>
      <c r="AP78" s="1225"/>
      <c r="AQ78" s="1225"/>
      <c r="AR78" s="1225"/>
      <c r="AS78" s="1225"/>
      <c r="AT78" s="1225"/>
      <c r="AU78" s="1225"/>
      <c r="AV78" s="1225"/>
      <c r="AW78" s="1225"/>
      <c r="AX78" s="1225"/>
      <c r="AY78" s="1225"/>
      <c r="AZ78" s="1225"/>
      <c r="BA78" s="1225"/>
      <c r="BB78" s="1223"/>
      <c r="BC78" s="1223"/>
      <c r="BD78" s="1223"/>
      <c r="BE78" s="1223"/>
      <c r="BF78" s="1223"/>
      <c r="BG78" s="1223"/>
      <c r="BH78" s="1223"/>
      <c r="BI78" s="1223"/>
      <c r="BJ78" s="1223"/>
      <c r="BK78" s="1223"/>
      <c r="BL78" s="1223"/>
      <c r="BM78" s="1223"/>
      <c r="BN78" s="1223"/>
      <c r="BO78" s="1223"/>
      <c r="BP78" s="1220"/>
      <c r="BQ78" s="1220"/>
      <c r="BR78" s="1220"/>
      <c r="BS78" s="1220"/>
      <c r="BT78" s="1220"/>
      <c r="BU78" s="1220"/>
      <c r="BV78" s="1220"/>
      <c r="BW78" s="1220"/>
      <c r="BX78" s="1220"/>
      <c r="BY78" s="1220"/>
      <c r="BZ78" s="1220"/>
      <c r="CA78" s="1220"/>
      <c r="CB78" s="1220"/>
      <c r="CC78" s="1220"/>
      <c r="CD78" s="1220"/>
      <c r="CE78" s="1220"/>
      <c r="CF78" s="1220"/>
      <c r="CG78" s="1220"/>
      <c r="CH78" s="1220"/>
      <c r="CI78" s="1220"/>
      <c r="CJ78" s="1220"/>
      <c r="CK78" s="1220"/>
      <c r="CL78" s="1220"/>
      <c r="CM78" s="1220"/>
      <c r="CN78" s="1220"/>
      <c r="CO78" s="1220"/>
      <c r="CP78" s="1220"/>
      <c r="CQ78" s="1220"/>
      <c r="CR78" s="1220"/>
      <c r="CS78" s="1220"/>
      <c r="CT78" s="1220"/>
      <c r="CU78" s="1220"/>
      <c r="CV78" s="1220"/>
      <c r="CW78" s="1220"/>
      <c r="CX78" s="1220"/>
      <c r="CY78" s="1220"/>
      <c r="CZ78" s="1220"/>
      <c r="DA78" s="1220"/>
      <c r="DB78" s="1220"/>
      <c r="DC78" s="1220"/>
    </row>
    <row r="79" spans="2:107" x14ac:dyDescent="0.15">
      <c r="B79" s="249"/>
      <c r="G79" s="1226"/>
      <c r="H79" s="1226"/>
      <c r="I79" s="1221"/>
      <c r="J79" s="1221"/>
      <c r="K79" s="1222"/>
      <c r="L79" s="1222"/>
      <c r="M79" s="1222"/>
      <c r="N79" s="1222"/>
      <c r="AN79" s="1225"/>
      <c r="AO79" s="1225"/>
      <c r="AP79" s="1225"/>
      <c r="AQ79" s="1225"/>
      <c r="AR79" s="1225"/>
      <c r="AS79" s="1225"/>
      <c r="AT79" s="1225"/>
      <c r="AU79" s="1225"/>
      <c r="AV79" s="1225"/>
      <c r="AW79" s="1225"/>
      <c r="AX79" s="1225"/>
      <c r="AY79" s="1225"/>
      <c r="AZ79" s="1225"/>
      <c r="BA79" s="1225"/>
      <c r="BB79" s="1223" t="s">
        <v>615</v>
      </c>
      <c r="BC79" s="1223"/>
      <c r="BD79" s="1223"/>
      <c r="BE79" s="1223"/>
      <c r="BF79" s="1223"/>
      <c r="BG79" s="1223"/>
      <c r="BH79" s="1223"/>
      <c r="BI79" s="1223"/>
      <c r="BJ79" s="1223"/>
      <c r="BK79" s="1223"/>
      <c r="BL79" s="1223"/>
      <c r="BM79" s="1223"/>
      <c r="BN79" s="1223"/>
      <c r="BO79" s="1223"/>
      <c r="BP79" s="1220">
        <v>7.9</v>
      </c>
      <c r="BQ79" s="1220"/>
      <c r="BR79" s="1220"/>
      <c r="BS79" s="1220"/>
      <c r="BT79" s="1220"/>
      <c r="BU79" s="1220"/>
      <c r="BV79" s="1220"/>
      <c r="BW79" s="1220"/>
      <c r="BX79" s="1220">
        <v>7.8</v>
      </c>
      <c r="BY79" s="1220"/>
      <c r="BZ79" s="1220"/>
      <c r="CA79" s="1220"/>
      <c r="CB79" s="1220"/>
      <c r="CC79" s="1220"/>
      <c r="CD79" s="1220"/>
      <c r="CE79" s="1220"/>
      <c r="CF79" s="1220">
        <v>7.9</v>
      </c>
      <c r="CG79" s="1220"/>
      <c r="CH79" s="1220"/>
      <c r="CI79" s="1220"/>
      <c r="CJ79" s="1220"/>
      <c r="CK79" s="1220"/>
      <c r="CL79" s="1220"/>
      <c r="CM79" s="1220"/>
      <c r="CN79" s="1220">
        <v>7.9</v>
      </c>
      <c r="CO79" s="1220"/>
      <c r="CP79" s="1220"/>
      <c r="CQ79" s="1220"/>
      <c r="CR79" s="1220"/>
      <c r="CS79" s="1220"/>
      <c r="CT79" s="1220"/>
      <c r="CU79" s="1220"/>
      <c r="CV79" s="1220">
        <v>8</v>
      </c>
      <c r="CW79" s="1220"/>
      <c r="CX79" s="1220"/>
      <c r="CY79" s="1220"/>
      <c r="CZ79" s="1220"/>
      <c r="DA79" s="1220"/>
      <c r="DB79" s="1220"/>
      <c r="DC79" s="1220"/>
    </row>
    <row r="80" spans="2:107" x14ac:dyDescent="0.15">
      <c r="B80" s="249"/>
      <c r="G80" s="1226"/>
      <c r="H80" s="1226"/>
      <c r="I80" s="1221"/>
      <c r="J80" s="1221"/>
      <c r="K80" s="1222"/>
      <c r="L80" s="1222"/>
      <c r="M80" s="1222"/>
      <c r="N80" s="1222"/>
      <c r="AN80" s="1225"/>
      <c r="AO80" s="1225"/>
      <c r="AP80" s="1225"/>
      <c r="AQ80" s="1225"/>
      <c r="AR80" s="1225"/>
      <c r="AS80" s="1225"/>
      <c r="AT80" s="1225"/>
      <c r="AU80" s="1225"/>
      <c r="AV80" s="1225"/>
      <c r="AW80" s="1225"/>
      <c r="AX80" s="1225"/>
      <c r="AY80" s="1225"/>
      <c r="AZ80" s="1225"/>
      <c r="BA80" s="1225"/>
      <c r="BB80" s="1223"/>
      <c r="BC80" s="1223"/>
      <c r="BD80" s="1223"/>
      <c r="BE80" s="1223"/>
      <c r="BF80" s="1223"/>
      <c r="BG80" s="1223"/>
      <c r="BH80" s="1223"/>
      <c r="BI80" s="1223"/>
      <c r="BJ80" s="1223"/>
      <c r="BK80" s="1223"/>
      <c r="BL80" s="1223"/>
      <c r="BM80" s="1223"/>
      <c r="BN80" s="1223"/>
      <c r="BO80" s="1223"/>
      <c r="BP80" s="1220"/>
      <c r="BQ80" s="1220"/>
      <c r="BR80" s="1220"/>
      <c r="BS80" s="1220"/>
      <c r="BT80" s="1220"/>
      <c r="BU80" s="1220"/>
      <c r="BV80" s="1220"/>
      <c r="BW80" s="1220"/>
      <c r="BX80" s="1220"/>
      <c r="BY80" s="1220"/>
      <c r="BZ80" s="1220"/>
      <c r="CA80" s="1220"/>
      <c r="CB80" s="1220"/>
      <c r="CC80" s="1220"/>
      <c r="CD80" s="1220"/>
      <c r="CE80" s="1220"/>
      <c r="CF80" s="1220"/>
      <c r="CG80" s="1220"/>
      <c r="CH80" s="1220"/>
      <c r="CI80" s="1220"/>
      <c r="CJ80" s="1220"/>
      <c r="CK80" s="1220"/>
      <c r="CL80" s="1220"/>
      <c r="CM80" s="1220"/>
      <c r="CN80" s="1220"/>
      <c r="CO80" s="1220"/>
      <c r="CP80" s="1220"/>
      <c r="CQ80" s="1220"/>
      <c r="CR80" s="1220"/>
      <c r="CS80" s="1220"/>
      <c r="CT80" s="1220"/>
      <c r="CU80" s="1220"/>
      <c r="CV80" s="1220"/>
      <c r="CW80" s="1220"/>
      <c r="CX80" s="1220"/>
      <c r="CY80" s="1220"/>
      <c r="CZ80" s="1220"/>
      <c r="DA80" s="1220"/>
      <c r="DB80" s="1220"/>
      <c r="DC80" s="1220"/>
    </row>
    <row r="81" spans="2:109" x14ac:dyDescent="0.15">
      <c r="B81" s="249"/>
    </row>
    <row r="82" spans="2:109" ht="17.25" x14ac:dyDescent="0.15">
      <c r="B82" s="249"/>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x14ac:dyDescent="0.15">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x14ac:dyDescent="0.15">
      <c r="DD84" s="245"/>
      <c r="DE84" s="245"/>
    </row>
    <row r="85" spans="2:109" x14ac:dyDescent="0.15">
      <c r="DD85" s="245"/>
      <c r="DE85" s="245"/>
    </row>
  </sheetData>
  <sheetProtection algorithmName="SHA-512" hashValue="PSjN1d1wAkY0YSA2+rSVptwxK7mUFN8XaEYFcwYXBg98MMqa46wfABeu9SyVuWryAzslKFpm5nmn+IgEeKCS4A==" saltValue="XMEfxfQzmOYBIotPbBKRW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FB60F-8FE8-4A37-9527-D1BEDA1502F9}">
  <sheetPr>
    <pageSetUpPr fitToPage="1"/>
  </sheetPr>
  <dimension ref="A1:DR125"/>
  <sheetViews>
    <sheetView showGridLines="0" topLeftCell="AD91" zoomScaleNormal="100" zoomScaleSheetLayoutView="70" workbookViewId="0"/>
  </sheetViews>
  <sheetFormatPr defaultColWidth="0" defaultRowHeight="13.5" customHeight="1" zeroHeight="1" x14ac:dyDescent="0.15"/>
  <cols>
    <col min="1" max="34" width="2.5" style="244" customWidth="1"/>
    <col min="35" max="122" width="2.5" style="243" customWidth="1"/>
    <col min="123" max="16384" width="2.5"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S2" s="243"/>
      <c r="AH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3"/>
    </row>
    <row r="117" spans="34:122" ht="13.5" customHeight="1" x14ac:dyDescent="0.15"/>
    <row r="118" spans="34:122" ht="13.5" customHeight="1" x14ac:dyDescent="0.15"/>
    <row r="119" spans="34:122" ht="13.5" customHeight="1" x14ac:dyDescent="0.15"/>
    <row r="120" spans="34:122" ht="13.5" customHeight="1" x14ac:dyDescent="0.15">
      <c r="AH120" s="243"/>
    </row>
    <row r="121" spans="34:122" ht="13.5" customHeight="1" x14ac:dyDescent="0.15">
      <c r="AH121" s="243"/>
    </row>
    <row r="122" spans="34:122" ht="13.5" customHeight="1" x14ac:dyDescent="0.15"/>
    <row r="123" spans="34:122" ht="13.5" customHeight="1" x14ac:dyDescent="0.15"/>
    <row r="124" spans="34:122" ht="13.5" customHeight="1" x14ac:dyDescent="0.15"/>
    <row r="125" spans="34:122" ht="13.5" customHeight="1" x14ac:dyDescent="0.15">
      <c r="DR125" s="243" t="s">
        <v>503</v>
      </c>
    </row>
  </sheetData>
  <sheetProtection algorithmName="SHA-512" hashValue="YrcuXZNSpvIwCYttujluoyEJ6gCaB3zuNK5uayLxoFYMwq6djW5i+6RshcXhvmpvo5mNkVMXfPBEEvzpGtImGg==" saltValue="+o7++C/TB2SIkUBGjBE08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564C7-FCC1-4474-A939-691718084A92}">
  <sheetPr>
    <pageSetUpPr fitToPage="1"/>
  </sheetPr>
  <dimension ref="A1:DR125"/>
  <sheetViews>
    <sheetView showGridLines="0" topLeftCell="A76" zoomScaleNormal="100" zoomScaleSheetLayoutView="55" workbookViewId="0"/>
  </sheetViews>
  <sheetFormatPr defaultColWidth="0" defaultRowHeight="13.5" customHeight="1" zeroHeight="1" x14ac:dyDescent="0.15"/>
  <cols>
    <col min="1" max="34" width="2.5" style="244" customWidth="1"/>
    <col min="35" max="122" width="2.5" style="243" customWidth="1"/>
    <col min="123" max="16384" width="2.5"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3"/>
    </row>
    <row r="117" spans="34:122" ht="13.5" customHeight="1" x14ac:dyDescent="0.15"/>
    <row r="118" spans="34:122" ht="13.5" customHeight="1" x14ac:dyDescent="0.15"/>
    <row r="119" spans="34:122" ht="13.5" customHeight="1" x14ac:dyDescent="0.15"/>
    <row r="120" spans="34:122" ht="13.5" customHeight="1" x14ac:dyDescent="0.15">
      <c r="AH120" s="243"/>
    </row>
    <row r="121" spans="34:122" ht="13.5" customHeight="1" x14ac:dyDescent="0.15">
      <c r="AH121" s="243"/>
    </row>
    <row r="122" spans="34:122" ht="13.5" customHeight="1" x14ac:dyDescent="0.15"/>
    <row r="123" spans="34:122" ht="13.5" customHeight="1" x14ac:dyDescent="0.15"/>
    <row r="124" spans="34:122" ht="13.5" customHeight="1" x14ac:dyDescent="0.15"/>
    <row r="125" spans="34:122" ht="13.5" customHeight="1" x14ac:dyDescent="0.15">
      <c r="DR125" s="243" t="s">
        <v>503</v>
      </c>
    </row>
  </sheetData>
  <sheetProtection algorithmName="SHA-512" hashValue="2uWOPEdSAomw9/QZeY5k4l2mGlNjYcdmRX/+VJ9KcYid3WTB1Q4yjNN/29QaqJZWEVImDGcjo1Q0swvkYP0peA==" saltValue="rioQTrfHx3/ixSaxnhac9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7" customWidth="1"/>
    <col min="2" max="8" width="13.375" style="137" customWidth="1"/>
    <col min="9" max="16384" width="11.125" style="137"/>
  </cols>
  <sheetData>
    <row r="1" spans="1:8" x14ac:dyDescent="0.15">
      <c r="A1" s="131"/>
      <c r="B1" s="132"/>
      <c r="C1" s="133"/>
      <c r="D1" s="134"/>
      <c r="E1" s="135"/>
      <c r="F1" s="135"/>
      <c r="G1" s="135"/>
      <c r="H1" s="136"/>
    </row>
    <row r="2" spans="1:8" x14ac:dyDescent="0.15">
      <c r="A2" s="138"/>
      <c r="B2" s="139"/>
      <c r="C2" s="140"/>
      <c r="D2" s="141" t="s">
        <v>52</v>
      </c>
      <c r="E2" s="142"/>
      <c r="F2" s="143" t="s">
        <v>553</v>
      </c>
      <c r="G2" s="144"/>
      <c r="H2" s="145"/>
    </row>
    <row r="3" spans="1:8" x14ac:dyDescent="0.15">
      <c r="A3" s="141" t="s">
        <v>546</v>
      </c>
      <c r="B3" s="146"/>
      <c r="C3" s="147"/>
      <c r="D3" s="148">
        <v>78048</v>
      </c>
      <c r="E3" s="149"/>
      <c r="F3" s="150">
        <v>90072</v>
      </c>
      <c r="G3" s="151"/>
      <c r="H3" s="152"/>
    </row>
    <row r="4" spans="1:8" x14ac:dyDescent="0.15">
      <c r="A4" s="153"/>
      <c r="B4" s="154"/>
      <c r="C4" s="155"/>
      <c r="D4" s="156">
        <v>35120</v>
      </c>
      <c r="E4" s="157"/>
      <c r="F4" s="158">
        <v>46083</v>
      </c>
      <c r="G4" s="159"/>
      <c r="H4" s="160"/>
    </row>
    <row r="5" spans="1:8" x14ac:dyDescent="0.15">
      <c r="A5" s="141" t="s">
        <v>548</v>
      </c>
      <c r="B5" s="146"/>
      <c r="C5" s="147"/>
      <c r="D5" s="148">
        <v>140464</v>
      </c>
      <c r="E5" s="149"/>
      <c r="F5" s="150">
        <v>88328</v>
      </c>
      <c r="G5" s="151"/>
      <c r="H5" s="152"/>
    </row>
    <row r="6" spans="1:8" x14ac:dyDescent="0.15">
      <c r="A6" s="153"/>
      <c r="B6" s="154"/>
      <c r="C6" s="155"/>
      <c r="D6" s="156">
        <v>108790</v>
      </c>
      <c r="E6" s="157"/>
      <c r="F6" s="158">
        <v>49013</v>
      </c>
      <c r="G6" s="159"/>
      <c r="H6" s="160"/>
    </row>
    <row r="7" spans="1:8" x14ac:dyDescent="0.15">
      <c r="A7" s="141" t="s">
        <v>549</v>
      </c>
      <c r="B7" s="146"/>
      <c r="C7" s="147"/>
      <c r="D7" s="148">
        <v>107701</v>
      </c>
      <c r="E7" s="149"/>
      <c r="F7" s="150">
        <v>103390</v>
      </c>
      <c r="G7" s="151"/>
      <c r="H7" s="152"/>
    </row>
    <row r="8" spans="1:8" x14ac:dyDescent="0.15">
      <c r="A8" s="153"/>
      <c r="B8" s="154"/>
      <c r="C8" s="155"/>
      <c r="D8" s="156">
        <v>53922</v>
      </c>
      <c r="E8" s="157"/>
      <c r="F8" s="158">
        <v>51269</v>
      </c>
      <c r="G8" s="159"/>
      <c r="H8" s="160"/>
    </row>
    <row r="9" spans="1:8" x14ac:dyDescent="0.15">
      <c r="A9" s="141" t="s">
        <v>550</v>
      </c>
      <c r="B9" s="146"/>
      <c r="C9" s="147"/>
      <c r="D9" s="148">
        <v>103714</v>
      </c>
      <c r="E9" s="149"/>
      <c r="F9" s="150">
        <v>117234</v>
      </c>
      <c r="G9" s="151"/>
      <c r="H9" s="152"/>
    </row>
    <row r="10" spans="1:8" x14ac:dyDescent="0.15">
      <c r="A10" s="153"/>
      <c r="B10" s="154"/>
      <c r="C10" s="155"/>
      <c r="D10" s="156">
        <v>51699</v>
      </c>
      <c r="E10" s="157"/>
      <c r="F10" s="158">
        <v>59796</v>
      </c>
      <c r="G10" s="159"/>
      <c r="H10" s="160"/>
    </row>
    <row r="11" spans="1:8" x14ac:dyDescent="0.15">
      <c r="A11" s="141" t="s">
        <v>551</v>
      </c>
      <c r="B11" s="146"/>
      <c r="C11" s="147"/>
      <c r="D11" s="148">
        <v>113376</v>
      </c>
      <c r="E11" s="149"/>
      <c r="F11" s="150">
        <v>97758</v>
      </c>
      <c r="G11" s="151"/>
      <c r="H11" s="152"/>
    </row>
    <row r="12" spans="1:8" x14ac:dyDescent="0.15">
      <c r="A12" s="153"/>
      <c r="B12" s="154"/>
      <c r="C12" s="161"/>
      <c r="D12" s="156">
        <v>52026</v>
      </c>
      <c r="E12" s="157"/>
      <c r="F12" s="158">
        <v>45946</v>
      </c>
      <c r="G12" s="159"/>
      <c r="H12" s="160"/>
    </row>
    <row r="13" spans="1:8" x14ac:dyDescent="0.15">
      <c r="A13" s="141"/>
      <c r="B13" s="146"/>
      <c r="C13" s="147"/>
      <c r="D13" s="148">
        <v>108661</v>
      </c>
      <c r="E13" s="149"/>
      <c r="F13" s="150">
        <v>99356</v>
      </c>
      <c r="G13" s="162"/>
      <c r="H13" s="152"/>
    </row>
    <row r="14" spans="1:8" x14ac:dyDescent="0.15">
      <c r="A14" s="153"/>
      <c r="B14" s="154"/>
      <c r="C14" s="155"/>
      <c r="D14" s="156">
        <v>60311</v>
      </c>
      <c r="E14" s="157"/>
      <c r="F14" s="158">
        <v>50421</v>
      </c>
      <c r="G14" s="159"/>
      <c r="H14" s="160"/>
    </row>
    <row r="17" spans="1:11" x14ac:dyDescent="0.15">
      <c r="A17" s="137" t="s">
        <v>53</v>
      </c>
    </row>
    <row r="18" spans="1:11" x14ac:dyDescent="0.15">
      <c r="A18" s="163"/>
      <c r="B18" s="163" t="str">
        <f>実質収支比率等に係る経年分析!F$46</f>
        <v>H29</v>
      </c>
      <c r="C18" s="163" t="str">
        <f>実質収支比率等に係る経年分析!G$46</f>
        <v>H30</v>
      </c>
      <c r="D18" s="163" t="str">
        <f>実質収支比率等に係る経年分析!H$46</f>
        <v>R01</v>
      </c>
      <c r="E18" s="163" t="str">
        <f>実質収支比率等に係る経年分析!I$46</f>
        <v>R02</v>
      </c>
      <c r="F18" s="163" t="str">
        <f>実質収支比率等に係る経年分析!J$46</f>
        <v>R03</v>
      </c>
    </row>
    <row r="19" spans="1:11" x14ac:dyDescent="0.15">
      <c r="A19" s="163" t="s">
        <v>54</v>
      </c>
      <c r="B19" s="163">
        <f>ROUND(VALUE(SUBSTITUTE(実質収支比率等に係る経年分析!F$48,"▲","-")),2)</f>
        <v>5.86</v>
      </c>
      <c r="C19" s="163">
        <f>ROUND(VALUE(SUBSTITUTE(実質収支比率等に係る経年分析!G$48,"▲","-")),2)</f>
        <v>6.52</v>
      </c>
      <c r="D19" s="163">
        <f>ROUND(VALUE(SUBSTITUTE(実質収支比率等に係る経年分析!H$48,"▲","-")),2)</f>
        <v>12.18</v>
      </c>
      <c r="E19" s="163">
        <f>ROUND(VALUE(SUBSTITUTE(実質収支比率等に係る経年分析!I$48,"▲","-")),2)</f>
        <v>9.4600000000000009</v>
      </c>
      <c r="F19" s="163">
        <f>ROUND(VALUE(SUBSTITUTE(実質収支比率等に係る経年分析!J$48,"▲","-")),2)</f>
        <v>14.06</v>
      </c>
    </row>
    <row r="20" spans="1:11" x14ac:dyDescent="0.15">
      <c r="A20" s="163" t="s">
        <v>55</v>
      </c>
      <c r="B20" s="163">
        <f>ROUND(VALUE(SUBSTITUTE(実質収支比率等に係る経年分析!F$47,"▲","-")),2)</f>
        <v>53.63</v>
      </c>
      <c r="C20" s="163">
        <f>ROUND(VALUE(SUBSTITUTE(実質収支比率等に係る経年分析!G$47,"▲","-")),2)</f>
        <v>51.53</v>
      </c>
      <c r="D20" s="163">
        <f>ROUND(VALUE(SUBSTITUTE(実質収支比率等に係る経年分析!H$47,"▲","-")),2)</f>
        <v>50.39</v>
      </c>
      <c r="E20" s="163">
        <f>ROUND(VALUE(SUBSTITUTE(実質収支比率等に係る経年分析!I$47,"▲","-")),2)</f>
        <v>50.48</v>
      </c>
      <c r="F20" s="163">
        <f>ROUND(VALUE(SUBSTITUTE(実質収支比率等に係る経年分析!J$47,"▲","-")),2)</f>
        <v>50.01</v>
      </c>
    </row>
    <row r="21" spans="1:11" x14ac:dyDescent="0.15">
      <c r="A21" s="163" t="s">
        <v>56</v>
      </c>
      <c r="B21" s="163">
        <f>IF(ISNUMBER(VALUE(SUBSTITUTE(実質収支比率等に係る経年分析!F$49,"▲","-"))),ROUND(VALUE(SUBSTITUTE(実質収支比率等に係る経年分析!F$49,"▲","-")),2),NA())</f>
        <v>-4.6100000000000003</v>
      </c>
      <c r="C21" s="163">
        <f>IF(ISNUMBER(VALUE(SUBSTITUTE(実質収支比率等に係る経年分析!G$49,"▲","-"))),ROUND(VALUE(SUBSTITUTE(実質収支比率等に係る経年分析!G$49,"▲","-")),2),NA())</f>
        <v>-4.2699999999999996</v>
      </c>
      <c r="D21" s="163">
        <f>IF(ISNUMBER(VALUE(SUBSTITUTE(実質収支比率等に係る経年分析!H$49,"▲","-"))),ROUND(VALUE(SUBSTITUTE(実質収支比率等に係る経年分析!H$49,"▲","-")),2),NA())</f>
        <v>0.57999999999999996</v>
      </c>
      <c r="E21" s="163">
        <f>IF(ISNUMBER(VALUE(SUBSTITUTE(実質収支比率等に係る経年分析!I$49,"▲","-"))),ROUND(VALUE(SUBSTITUTE(実質収支比率等に係る経年分析!I$49,"▲","-")),2),NA())</f>
        <v>-5.75</v>
      </c>
      <c r="F21" s="163">
        <f>IF(ISNUMBER(VALUE(SUBSTITUTE(実質収支比率等に係る経年分析!J$49,"▲","-"))),ROUND(VALUE(SUBSTITUTE(実質収支比率等に係る経年分析!J$49,"▲","-")),2),NA())</f>
        <v>1.73</v>
      </c>
    </row>
    <row r="24" spans="1:11" x14ac:dyDescent="0.15">
      <c r="A24" s="137" t="s">
        <v>57</v>
      </c>
    </row>
    <row r="25" spans="1:11" x14ac:dyDescent="0.15">
      <c r="A25" s="164"/>
      <c r="B25" s="164" t="str">
        <f>連結実質赤字比率に係る赤字・黒字の構成分析!F$33</f>
        <v>H29</v>
      </c>
      <c r="C25" s="164"/>
      <c r="D25" s="164" t="str">
        <f>連結実質赤字比率に係る赤字・黒字の構成分析!G$33</f>
        <v>H30</v>
      </c>
      <c r="E25" s="164"/>
      <c r="F25" s="164" t="str">
        <f>連結実質赤字比率に係る赤字・黒字の構成分析!H$33</f>
        <v>R01</v>
      </c>
      <c r="G25" s="164"/>
      <c r="H25" s="164" t="str">
        <f>連結実質赤字比率に係る赤字・黒字の構成分析!I$33</f>
        <v>R02</v>
      </c>
      <c r="I25" s="164"/>
      <c r="J25" s="164" t="str">
        <f>連結実質赤字比率に係る赤字・黒字の構成分析!J$33</f>
        <v>R03</v>
      </c>
      <c r="K25" s="164"/>
    </row>
    <row r="26" spans="1:11" x14ac:dyDescent="0.15">
      <c r="A26" s="164"/>
      <c r="B26" s="164" t="s">
        <v>58</v>
      </c>
      <c r="C26" s="164" t="s">
        <v>59</v>
      </c>
      <c r="D26" s="164" t="s">
        <v>58</v>
      </c>
      <c r="E26" s="164" t="s">
        <v>59</v>
      </c>
      <c r="F26" s="164" t="s">
        <v>58</v>
      </c>
      <c r="G26" s="164" t="s">
        <v>59</v>
      </c>
      <c r="H26" s="164" t="s">
        <v>58</v>
      </c>
      <c r="I26" s="164" t="s">
        <v>59</v>
      </c>
      <c r="J26" s="164" t="s">
        <v>58</v>
      </c>
      <c r="K26" s="164" t="s">
        <v>59</v>
      </c>
    </row>
    <row r="27" spans="1:11" x14ac:dyDescent="0.15">
      <c r="A27" s="164" t="str">
        <f>IF(連結実質赤字比率に係る赤字・黒字の構成分析!C$43="",NA(),連結実質赤字比率に係る赤字・黒字の構成分析!C$43)</f>
        <v>その他会計（黒字）</v>
      </c>
      <c r="B27" s="164" t="e">
        <f>IF(ROUND(VALUE(SUBSTITUTE(連結実質赤字比率に係る赤字・黒字の構成分析!F$43,"▲", "-")), 2) &lt; 0, ABS(ROUND(VALUE(SUBSTITUTE(連結実質赤字比率に係る赤字・黒字の構成分析!F$43,"▲", "-")), 2)), NA())</f>
        <v>#N/A</v>
      </c>
      <c r="C27" s="164">
        <f>IF(ROUND(VALUE(SUBSTITUTE(連結実質赤字比率に係る赤字・黒字の構成分析!F$43,"▲", "-")), 2) &gt;= 0, ABS(ROUND(VALUE(SUBSTITUTE(連結実質赤字比率に係る赤字・黒字の構成分析!F$43,"▲", "-")), 2)), NA())</f>
        <v>0.81</v>
      </c>
      <c r="D27" s="164" t="e">
        <f>IF(ROUND(VALUE(SUBSTITUTE(連結実質赤字比率に係る赤字・黒字の構成分析!G$43,"▲", "-")), 2) &lt; 0, ABS(ROUND(VALUE(SUBSTITUTE(連結実質赤字比率に係る赤字・黒字の構成分析!G$43,"▲", "-")), 2)), NA())</f>
        <v>#N/A</v>
      </c>
      <c r="E27" s="164">
        <f>IF(ROUND(VALUE(SUBSTITUTE(連結実質赤字比率に係る赤字・黒字の構成分析!G$43,"▲", "-")), 2) &gt;= 0, ABS(ROUND(VALUE(SUBSTITUTE(連結実質赤字比率に係る赤字・黒字の構成分析!G$43,"▲", "-")), 2)), NA())</f>
        <v>0.81</v>
      </c>
      <c r="F27" s="164" t="e">
        <f>IF(ROUND(VALUE(SUBSTITUTE(連結実質赤字比率に係る赤字・黒字の構成分析!H$43,"▲", "-")), 2) &lt; 0, ABS(ROUND(VALUE(SUBSTITUTE(連結実質赤字比率に係る赤字・黒字の構成分析!H$43,"▲", "-")), 2)), NA())</f>
        <v>#N/A</v>
      </c>
      <c r="G27" s="164">
        <f>IF(ROUND(VALUE(SUBSTITUTE(連結実質赤字比率に係る赤字・黒字の構成分析!H$43,"▲", "-")), 2) &gt;= 0, ABS(ROUND(VALUE(SUBSTITUTE(連結実質赤字比率に係る赤字・黒字の構成分析!H$43,"▲", "-")), 2)), NA())</f>
        <v>0.82</v>
      </c>
      <c r="H27" s="164" t="e">
        <f>IF(ROUND(VALUE(SUBSTITUTE(連結実質赤字比率に係る赤字・黒字の構成分析!I$43,"▲", "-")), 2) &lt; 0, ABS(ROUND(VALUE(SUBSTITUTE(連結実質赤字比率に係る赤字・黒字の構成分析!I$43,"▲", "-")), 2)), NA())</f>
        <v>#N/A</v>
      </c>
      <c r="I27" s="164">
        <f>IF(ROUND(VALUE(SUBSTITUTE(連結実質赤字比率に係る赤字・黒字の構成分析!I$43,"▲", "-")), 2) &gt;= 0, ABS(ROUND(VALUE(SUBSTITUTE(連結実質赤字比率に係る赤字・黒字の構成分析!I$43,"▲", "-")), 2)), NA())</f>
        <v>0.78</v>
      </c>
      <c r="J27" s="164" t="e">
        <f>IF(ROUND(VALUE(SUBSTITUTE(連結実質赤字比率に係る赤字・黒字の構成分析!J$43,"▲", "-")), 2) &lt; 0, ABS(ROUND(VALUE(SUBSTITUTE(連結実質赤字比率に係る赤字・黒字の構成分析!J$43,"▲", "-")), 2)), NA())</f>
        <v>#VALUE!</v>
      </c>
      <c r="K27" s="164" t="e">
        <f>IF(ROUND(VALUE(SUBSTITUTE(連結実質赤字比率に係る赤字・黒字の構成分析!J$43,"▲", "-")), 2) &gt;= 0, ABS(ROUND(VALUE(SUBSTITUTE(連結実質赤字比率に係る赤字・黒字の構成分析!J$43,"▲", "-")), 2)), NA())</f>
        <v>#VALUE!</v>
      </c>
    </row>
    <row r="28" spans="1:11" x14ac:dyDescent="0.15">
      <c r="A28" s="164" t="str">
        <f>IF(連結実質赤字比率に係る赤字・黒字の構成分析!C$42="",NA(),連結実質赤字比率に係る赤字・黒字の構成分析!C$42)</f>
        <v>その他会計（赤字）</v>
      </c>
      <c r="B28" s="164" t="e">
        <f>IF(ROUND(VALUE(SUBSTITUTE(連結実質赤字比率に係る赤字・黒字の構成分析!F$42,"▲", "-")), 2) &lt; 0, ABS(ROUND(VALUE(SUBSTITUTE(連結実質赤字比率に係る赤字・黒字の構成分析!F$42,"▲", "-")), 2)), NA())</f>
        <v>#VALUE!</v>
      </c>
      <c r="C28" s="164" t="e">
        <f>IF(ROUND(VALUE(SUBSTITUTE(連結実質赤字比率に係る赤字・黒字の構成分析!F$42,"▲", "-")), 2) &gt;= 0, ABS(ROUND(VALUE(SUBSTITUTE(連結実質赤字比率に係る赤字・黒字の構成分析!F$42,"▲", "-")), 2)), NA())</f>
        <v>#VALUE!</v>
      </c>
      <c r="D28" s="164" t="e">
        <f>IF(ROUND(VALUE(SUBSTITUTE(連結実質赤字比率に係る赤字・黒字の構成分析!G$42,"▲", "-")), 2) &lt; 0, ABS(ROUND(VALUE(SUBSTITUTE(連結実質赤字比率に係る赤字・黒字の構成分析!G$42,"▲", "-")), 2)), NA())</f>
        <v>#VALUE!</v>
      </c>
      <c r="E28" s="164" t="e">
        <f>IF(ROUND(VALUE(SUBSTITUTE(連結実質赤字比率に係る赤字・黒字の構成分析!G$42,"▲", "-")), 2) &gt;= 0, ABS(ROUND(VALUE(SUBSTITUTE(連結実質赤字比率に係る赤字・黒字の構成分析!G$42,"▲", "-")), 2)), NA())</f>
        <v>#VALUE!</v>
      </c>
      <c r="F28" s="164" t="e">
        <f>IF(ROUND(VALUE(SUBSTITUTE(連結実質赤字比率に係る赤字・黒字の構成分析!H$42,"▲", "-")), 2) &lt; 0, ABS(ROUND(VALUE(SUBSTITUTE(連結実質赤字比率に係る赤字・黒字の構成分析!H$42,"▲", "-")), 2)), NA())</f>
        <v>#VALUE!</v>
      </c>
      <c r="G28" s="164" t="e">
        <f>IF(ROUND(VALUE(SUBSTITUTE(連結実質赤字比率に係る赤字・黒字の構成分析!H$42,"▲", "-")), 2) &gt;= 0, ABS(ROUND(VALUE(SUBSTITUTE(連結実質赤字比率に係る赤字・黒字の構成分析!H$42,"▲", "-")), 2)), NA())</f>
        <v>#VALUE!</v>
      </c>
      <c r="H28" s="164" t="e">
        <f>IF(ROUND(VALUE(SUBSTITUTE(連結実質赤字比率に係る赤字・黒字の構成分析!I$42,"▲", "-")), 2) &lt; 0, ABS(ROUND(VALUE(SUBSTITUTE(連結実質赤字比率に係る赤字・黒字の構成分析!I$42,"▲", "-")), 2)), NA())</f>
        <v>#VALUE!</v>
      </c>
      <c r="I28" s="164" t="e">
        <f>IF(ROUND(VALUE(SUBSTITUTE(連結実質赤字比率に係る赤字・黒字の構成分析!I$42,"▲", "-")), 2) &gt;= 0, ABS(ROUND(VALUE(SUBSTITUTE(連結実質赤字比率に係る赤字・黒字の構成分析!I$42,"▲", "-")), 2)), NA())</f>
        <v>#VALUE!</v>
      </c>
      <c r="J28" s="164" t="e">
        <f>IF(ROUND(VALUE(SUBSTITUTE(連結実質赤字比率に係る赤字・黒字の構成分析!J$42,"▲", "-")), 2) &lt; 0, ABS(ROUND(VALUE(SUBSTITUTE(連結実質赤字比率に係る赤字・黒字の構成分析!J$42,"▲", "-")), 2)), NA())</f>
        <v>#VALUE!</v>
      </c>
      <c r="K28" s="164" t="e">
        <f>IF(ROUND(VALUE(SUBSTITUTE(連結実質赤字比率に係る赤字・黒字の構成分析!J$42,"▲", "-")), 2) &gt;= 0, ABS(ROUND(VALUE(SUBSTITUTE(連結実質赤字比率に係る赤字・黒字の構成分析!J$42,"▲", "-")), 2)), NA())</f>
        <v>#VALUE!</v>
      </c>
    </row>
    <row r="29" spans="1:11" x14ac:dyDescent="0.15">
      <c r="A29" s="164" t="e">
        <f>IF(連結実質赤字比率に係る赤字・黒字の構成分析!C$41="",NA(),連結実質赤字比率に係る赤字・黒字の構成分析!C$41)</f>
        <v>#N/A</v>
      </c>
      <c r="B29" s="164" t="e">
        <f>IF(ROUND(VALUE(SUBSTITUTE(連結実質赤字比率に係る赤字・黒字の構成分析!F$41,"▲", "-")), 2) &lt; 0, ABS(ROUND(VALUE(SUBSTITUTE(連結実質赤字比率に係る赤字・黒字の構成分析!F$41,"▲", "-")), 2)), NA())</f>
        <v>#VALUE!</v>
      </c>
      <c r="C29" s="164" t="e">
        <f>IF(ROUND(VALUE(SUBSTITUTE(連結実質赤字比率に係る赤字・黒字の構成分析!F$41,"▲", "-")), 2) &gt;= 0, ABS(ROUND(VALUE(SUBSTITUTE(連結実質赤字比率に係る赤字・黒字の構成分析!F$41,"▲", "-")), 2)), NA())</f>
        <v>#VALUE!</v>
      </c>
      <c r="D29" s="164" t="e">
        <f>IF(ROUND(VALUE(SUBSTITUTE(連結実質赤字比率に係る赤字・黒字の構成分析!G$41,"▲", "-")), 2) &lt; 0, ABS(ROUND(VALUE(SUBSTITUTE(連結実質赤字比率に係る赤字・黒字の構成分析!G$41,"▲", "-")), 2)), NA())</f>
        <v>#VALUE!</v>
      </c>
      <c r="E29" s="164" t="e">
        <f>IF(ROUND(VALUE(SUBSTITUTE(連結実質赤字比率に係る赤字・黒字の構成分析!G$41,"▲", "-")), 2) &gt;= 0, ABS(ROUND(VALUE(SUBSTITUTE(連結実質赤字比率に係る赤字・黒字の構成分析!G$41,"▲", "-")), 2)), NA())</f>
        <v>#VALUE!</v>
      </c>
      <c r="F29" s="164" t="e">
        <f>IF(ROUND(VALUE(SUBSTITUTE(連結実質赤字比率に係る赤字・黒字の構成分析!H$41,"▲", "-")), 2) &lt; 0, ABS(ROUND(VALUE(SUBSTITUTE(連結実質赤字比率に係る赤字・黒字の構成分析!H$41,"▲", "-")), 2)), NA())</f>
        <v>#VALUE!</v>
      </c>
      <c r="G29" s="164" t="e">
        <f>IF(ROUND(VALUE(SUBSTITUTE(連結実質赤字比率に係る赤字・黒字の構成分析!H$41,"▲", "-")), 2) &gt;= 0, ABS(ROUND(VALUE(SUBSTITUTE(連結実質赤字比率に係る赤字・黒字の構成分析!H$41,"▲", "-")), 2)), NA())</f>
        <v>#VALUE!</v>
      </c>
      <c r="H29" s="164" t="e">
        <f>IF(ROUND(VALUE(SUBSTITUTE(連結実質赤字比率に係る赤字・黒字の構成分析!I$41,"▲", "-")), 2) &lt; 0, ABS(ROUND(VALUE(SUBSTITUTE(連結実質赤字比率に係る赤字・黒字の構成分析!I$41,"▲", "-")), 2)), NA())</f>
        <v>#VALUE!</v>
      </c>
      <c r="I29" s="164" t="e">
        <f>IF(ROUND(VALUE(SUBSTITUTE(連結実質赤字比率に係る赤字・黒字の構成分析!I$41,"▲", "-")), 2) &gt;= 0, ABS(ROUND(VALUE(SUBSTITUTE(連結実質赤字比率に係る赤字・黒字の構成分析!I$41,"▲", "-")), 2)), NA())</f>
        <v>#VALUE!</v>
      </c>
      <c r="J29" s="164" t="e">
        <f>IF(ROUND(VALUE(SUBSTITUTE(連結実質赤字比率に係る赤字・黒字の構成分析!J$41,"▲", "-")), 2) &lt; 0, ABS(ROUND(VALUE(SUBSTITUTE(連結実質赤字比率に係る赤字・黒字の構成分析!J$41,"▲", "-")), 2)), NA())</f>
        <v>#VALUE!</v>
      </c>
      <c r="K29" s="164" t="e">
        <f>IF(ROUND(VALUE(SUBSTITUTE(連結実質赤字比率に係る赤字・黒字の構成分析!J$41,"▲", "-")), 2) &gt;= 0, ABS(ROUND(VALUE(SUBSTITUTE(連結実質赤字比率に係る赤字・黒字の構成分析!J$41,"▲", "-")), 2)), NA())</f>
        <v>#VALUE!</v>
      </c>
    </row>
    <row r="30" spans="1:11" x14ac:dyDescent="0.15">
      <c r="A30" s="164" t="e">
        <f>IF(連結実質赤字比率に係る赤字・黒字の構成分析!C$40="",NA(),連結実質赤字比率に係る赤字・黒字の構成分析!C$40)</f>
        <v>#N/A</v>
      </c>
      <c r="B30" s="164" t="e">
        <f>IF(ROUND(VALUE(SUBSTITUTE(連結実質赤字比率に係る赤字・黒字の構成分析!F$40,"▲", "-")), 2) &lt; 0, ABS(ROUND(VALUE(SUBSTITUTE(連結実質赤字比率に係る赤字・黒字の構成分析!F$40,"▲", "-")), 2)), NA())</f>
        <v>#VALUE!</v>
      </c>
      <c r="C30" s="164" t="e">
        <f>IF(ROUND(VALUE(SUBSTITUTE(連結実質赤字比率に係る赤字・黒字の構成分析!F$40,"▲", "-")), 2) &gt;= 0, ABS(ROUND(VALUE(SUBSTITUTE(連結実質赤字比率に係る赤字・黒字の構成分析!F$40,"▲", "-")), 2)), NA())</f>
        <v>#VALUE!</v>
      </c>
      <c r="D30" s="164" t="e">
        <f>IF(ROUND(VALUE(SUBSTITUTE(連結実質赤字比率に係る赤字・黒字の構成分析!G$40,"▲", "-")), 2) &lt; 0, ABS(ROUND(VALUE(SUBSTITUTE(連結実質赤字比率に係る赤字・黒字の構成分析!G$40,"▲", "-")), 2)), NA())</f>
        <v>#VALUE!</v>
      </c>
      <c r="E30" s="164" t="e">
        <f>IF(ROUND(VALUE(SUBSTITUTE(連結実質赤字比率に係る赤字・黒字の構成分析!G$40,"▲", "-")), 2) &gt;= 0, ABS(ROUND(VALUE(SUBSTITUTE(連結実質赤字比率に係る赤字・黒字の構成分析!G$40,"▲", "-")), 2)), NA())</f>
        <v>#VALUE!</v>
      </c>
      <c r="F30" s="164" t="e">
        <f>IF(ROUND(VALUE(SUBSTITUTE(連結実質赤字比率に係る赤字・黒字の構成分析!H$40,"▲", "-")), 2) &lt; 0, ABS(ROUND(VALUE(SUBSTITUTE(連結実質赤字比率に係る赤字・黒字の構成分析!H$40,"▲", "-")), 2)), NA())</f>
        <v>#VALUE!</v>
      </c>
      <c r="G30" s="164" t="e">
        <f>IF(ROUND(VALUE(SUBSTITUTE(連結実質赤字比率に係る赤字・黒字の構成分析!H$40,"▲", "-")), 2) &gt;= 0, ABS(ROUND(VALUE(SUBSTITUTE(連結実質赤字比率に係る赤字・黒字の構成分析!H$40,"▲", "-")), 2)), NA())</f>
        <v>#VALUE!</v>
      </c>
      <c r="H30" s="164" t="e">
        <f>IF(ROUND(VALUE(SUBSTITUTE(連結実質赤字比率に係る赤字・黒字の構成分析!I$40,"▲", "-")), 2) &lt; 0, ABS(ROUND(VALUE(SUBSTITUTE(連結実質赤字比率に係る赤字・黒字の構成分析!I$40,"▲", "-")), 2)), NA())</f>
        <v>#VALUE!</v>
      </c>
      <c r="I30" s="164" t="e">
        <f>IF(ROUND(VALUE(SUBSTITUTE(連結実質赤字比率に係る赤字・黒字の構成分析!I$40,"▲", "-")), 2) &gt;= 0, ABS(ROUND(VALUE(SUBSTITUTE(連結実質赤字比率に係る赤字・黒字の構成分析!I$40,"▲", "-")), 2)), NA())</f>
        <v>#VALUE!</v>
      </c>
      <c r="J30" s="164" t="e">
        <f>IF(ROUND(VALUE(SUBSTITUTE(連結実質赤字比率に係る赤字・黒字の構成分析!J$40,"▲", "-")), 2) &lt; 0, ABS(ROUND(VALUE(SUBSTITUTE(連結実質赤字比率に係る赤字・黒字の構成分析!J$40,"▲", "-")), 2)), NA())</f>
        <v>#VALUE!</v>
      </c>
      <c r="K30" s="164" t="e">
        <f>IF(ROUND(VALUE(SUBSTITUTE(連結実質赤字比率に係る赤字・黒字の構成分析!J$40,"▲", "-")), 2) &gt;= 0, ABS(ROUND(VALUE(SUBSTITUTE(連結実質赤字比率に係る赤字・黒字の構成分析!J$40,"▲", "-")), 2)), NA())</f>
        <v>#VALUE!</v>
      </c>
    </row>
    <row r="31" spans="1:11" x14ac:dyDescent="0.15">
      <c r="A31" s="164" t="str">
        <f>IF(連結実質赤字比率に係る赤字・黒字の構成分析!C$39="",NA(),連結実質赤字比率に係る赤字・黒字の構成分析!C$39)</f>
        <v>診療所事業特別会計</v>
      </c>
      <c r="B31" s="164" t="e">
        <f>IF(ROUND(VALUE(SUBSTITUTE(連結実質赤字比率に係る赤字・黒字の構成分析!F$39,"▲", "-")), 2) &lt; 0, ABS(ROUND(VALUE(SUBSTITUTE(連結実質赤字比率に係る赤字・黒字の構成分析!F$39,"▲", "-")), 2)), NA())</f>
        <v>#N/A</v>
      </c>
      <c r="C31" s="164">
        <f>IF(ROUND(VALUE(SUBSTITUTE(連結実質赤字比率に係る赤字・黒字の構成分析!F$39,"▲", "-")), 2) &gt;= 0, ABS(ROUND(VALUE(SUBSTITUTE(連結実質赤字比率に係る赤字・黒字の構成分析!F$39,"▲", "-")), 2)), NA())</f>
        <v>0.27</v>
      </c>
      <c r="D31" s="164" t="e">
        <f>IF(ROUND(VALUE(SUBSTITUTE(連結実質赤字比率に係る赤字・黒字の構成分析!G$39,"▲", "-")), 2) &lt; 0, ABS(ROUND(VALUE(SUBSTITUTE(連結実質赤字比率に係る赤字・黒字の構成分析!G$39,"▲", "-")), 2)), NA())</f>
        <v>#N/A</v>
      </c>
      <c r="E31" s="164">
        <f>IF(ROUND(VALUE(SUBSTITUTE(連結実質赤字比率に係る赤字・黒字の構成分析!G$39,"▲", "-")), 2) &gt;= 0, ABS(ROUND(VALUE(SUBSTITUTE(連結実質赤字比率に係る赤字・黒字の構成分析!G$39,"▲", "-")), 2)), NA())</f>
        <v>0.18</v>
      </c>
      <c r="F31" s="164" t="e">
        <f>IF(ROUND(VALUE(SUBSTITUTE(連結実質赤字比率に係る赤字・黒字の構成分析!H$39,"▲", "-")), 2) &lt; 0, ABS(ROUND(VALUE(SUBSTITUTE(連結実質赤字比率に係る赤字・黒字の構成分析!H$39,"▲", "-")), 2)), NA())</f>
        <v>#N/A</v>
      </c>
      <c r="G31" s="164">
        <f>IF(ROUND(VALUE(SUBSTITUTE(連結実質赤字比率に係る赤字・黒字の構成分析!H$39,"▲", "-")), 2) &gt;= 0, ABS(ROUND(VALUE(SUBSTITUTE(連結実質赤字比率に係る赤字・黒字の構成分析!H$39,"▲", "-")), 2)), NA())</f>
        <v>0.22</v>
      </c>
      <c r="H31" s="164" t="e">
        <f>IF(ROUND(VALUE(SUBSTITUTE(連結実質赤字比率に係る赤字・黒字の構成分析!I$39,"▲", "-")), 2) &lt; 0, ABS(ROUND(VALUE(SUBSTITUTE(連結実質赤字比率に係る赤字・黒字の構成分析!I$39,"▲", "-")), 2)), NA())</f>
        <v>#N/A</v>
      </c>
      <c r="I31" s="164">
        <f>IF(ROUND(VALUE(SUBSTITUTE(連結実質赤字比率に係る赤字・黒字の構成分析!I$39,"▲", "-")), 2) &gt;= 0, ABS(ROUND(VALUE(SUBSTITUTE(連結実質赤字比率に係る赤字・黒字の構成分析!I$39,"▲", "-")), 2)), NA())</f>
        <v>0.08</v>
      </c>
      <c r="J31" s="164" t="e">
        <f>IF(ROUND(VALUE(SUBSTITUTE(連結実質赤字比率に係る赤字・黒字の構成分析!J$39,"▲", "-")), 2) &lt; 0, ABS(ROUND(VALUE(SUBSTITUTE(連結実質赤字比率に係る赤字・黒字の構成分析!J$39,"▲", "-")), 2)), NA())</f>
        <v>#N/A</v>
      </c>
      <c r="K31" s="164">
        <f>IF(ROUND(VALUE(SUBSTITUTE(連結実質赤字比率に係る赤字・黒字の構成分析!J$39,"▲", "-")), 2) &gt;= 0, ABS(ROUND(VALUE(SUBSTITUTE(連結実質赤字比率に係る赤字・黒字の構成分析!J$39,"▲", "-")), 2)), NA())</f>
        <v>0.06</v>
      </c>
    </row>
    <row r="32" spans="1:11" x14ac:dyDescent="0.15">
      <c r="A32" s="164" t="str">
        <f>IF(連結実質赤字比率に係る赤字・黒字の構成分析!C$38="",NA(),連結実質赤字比率に係る赤字・黒字の構成分析!C$38)</f>
        <v>町営浄化槽整備推進事業特別会計</v>
      </c>
      <c r="B32" s="164" t="e">
        <f>IF(ROUND(VALUE(SUBSTITUTE(連結実質赤字比率に係る赤字・黒字の構成分析!F$38,"▲", "-")), 2) &lt; 0, ABS(ROUND(VALUE(SUBSTITUTE(連結実質赤字比率に係る赤字・黒字の構成分析!F$38,"▲", "-")), 2)), NA())</f>
        <v>#N/A</v>
      </c>
      <c r="C32" s="164">
        <f>IF(ROUND(VALUE(SUBSTITUTE(連結実質赤字比率に係る赤字・黒字の構成分析!F$38,"▲", "-")), 2) &gt;= 0, ABS(ROUND(VALUE(SUBSTITUTE(連結実質赤字比率に係る赤字・黒字の構成分析!F$38,"▲", "-")), 2)), NA())</f>
        <v>0.05</v>
      </c>
      <c r="D32" s="164" t="e">
        <f>IF(ROUND(VALUE(SUBSTITUTE(連結実質赤字比率に係る赤字・黒字の構成分析!G$38,"▲", "-")), 2) &lt; 0, ABS(ROUND(VALUE(SUBSTITUTE(連結実質赤字比率に係る赤字・黒字の構成分析!G$38,"▲", "-")), 2)), NA())</f>
        <v>#N/A</v>
      </c>
      <c r="E32" s="164">
        <f>IF(ROUND(VALUE(SUBSTITUTE(連結実質赤字比率に係る赤字・黒字の構成分析!G$38,"▲", "-")), 2) &gt;= 0, ABS(ROUND(VALUE(SUBSTITUTE(連結実質赤字比率に係る赤字・黒字の構成分析!G$38,"▲", "-")), 2)), NA())</f>
        <v>0.2</v>
      </c>
      <c r="F32" s="164" t="e">
        <f>IF(ROUND(VALUE(SUBSTITUTE(連結実質赤字比率に係る赤字・黒字の構成分析!H$38,"▲", "-")), 2) &lt; 0, ABS(ROUND(VALUE(SUBSTITUTE(連結実質赤字比率に係る赤字・黒字の構成分析!H$38,"▲", "-")), 2)), NA())</f>
        <v>#N/A</v>
      </c>
      <c r="G32" s="164">
        <f>IF(ROUND(VALUE(SUBSTITUTE(連結実質赤字比率に係る赤字・黒字の構成分析!H$38,"▲", "-")), 2) &gt;= 0, ABS(ROUND(VALUE(SUBSTITUTE(連結実質赤字比率に係る赤字・黒字の構成分析!H$38,"▲", "-")), 2)), NA())</f>
        <v>0.05</v>
      </c>
      <c r="H32" s="164" t="e">
        <f>IF(ROUND(VALUE(SUBSTITUTE(連結実質赤字比率に係る赤字・黒字の構成分析!I$38,"▲", "-")), 2) &lt; 0, ABS(ROUND(VALUE(SUBSTITUTE(連結実質赤字比率に係る赤字・黒字の構成分析!I$38,"▲", "-")), 2)), NA())</f>
        <v>#N/A</v>
      </c>
      <c r="I32" s="164">
        <f>IF(ROUND(VALUE(SUBSTITUTE(連結実質赤字比率に係る赤字・黒字の構成分析!I$38,"▲", "-")), 2) &gt;= 0, ABS(ROUND(VALUE(SUBSTITUTE(連結実質赤字比率に係る赤字・黒字の構成分析!I$38,"▲", "-")), 2)), NA())</f>
        <v>0.12</v>
      </c>
      <c r="J32" s="164" t="e">
        <f>IF(ROUND(VALUE(SUBSTITUTE(連結実質赤字比率に係る赤字・黒字の構成分析!J$38,"▲", "-")), 2) &lt; 0, ABS(ROUND(VALUE(SUBSTITUTE(連結実質赤字比率に係る赤字・黒字の構成分析!J$38,"▲", "-")), 2)), NA())</f>
        <v>#N/A</v>
      </c>
      <c r="K32" s="164">
        <f>IF(ROUND(VALUE(SUBSTITUTE(連結実質赤字比率に係る赤字・黒字の構成分析!J$38,"▲", "-")), 2) &gt;= 0, ABS(ROUND(VALUE(SUBSTITUTE(連結実質赤字比率に係る赤字・黒字の構成分析!J$38,"▲", "-")), 2)), NA())</f>
        <v>0.1</v>
      </c>
    </row>
    <row r="33" spans="1:16" x14ac:dyDescent="0.15">
      <c r="A33" s="164" t="str">
        <f>IF(連結実質赤字比率に係る赤字・黒字の構成分析!C$37="",NA(),連結実質赤字比率に係る赤字・黒字の構成分析!C$37)</f>
        <v>後期高齢者医療特別会計</v>
      </c>
      <c r="B33" s="164" t="e">
        <f>IF(ROUND(VALUE(SUBSTITUTE(連結実質赤字比率に係る赤字・黒字の構成分析!F$37,"▲", "-")), 2) &lt; 0, ABS(ROUND(VALUE(SUBSTITUTE(連結実質赤字比率に係る赤字・黒字の構成分析!F$37,"▲", "-")), 2)), NA())</f>
        <v>#N/A</v>
      </c>
      <c r="C33" s="164">
        <f>IF(ROUND(VALUE(SUBSTITUTE(連結実質赤字比率に係る赤字・黒字の構成分析!F$37,"▲", "-")), 2) &gt;= 0, ABS(ROUND(VALUE(SUBSTITUTE(連結実質赤字比率に係る赤字・黒字の構成分析!F$37,"▲", "-")), 2)), NA())</f>
        <v>0.03</v>
      </c>
      <c r="D33" s="164" t="e">
        <f>IF(ROUND(VALUE(SUBSTITUTE(連結実質赤字比率に係る赤字・黒字の構成分析!G$37,"▲", "-")), 2) &lt; 0, ABS(ROUND(VALUE(SUBSTITUTE(連結実質赤字比率に係る赤字・黒字の構成分析!G$37,"▲", "-")), 2)), NA())</f>
        <v>#N/A</v>
      </c>
      <c r="E33" s="164">
        <f>IF(ROUND(VALUE(SUBSTITUTE(連結実質赤字比率に係る赤字・黒字の構成分析!G$37,"▲", "-")), 2) &gt;= 0, ABS(ROUND(VALUE(SUBSTITUTE(連結実質赤字比率に係る赤字・黒字の構成分析!G$37,"▲", "-")), 2)), NA())</f>
        <v>0.11</v>
      </c>
      <c r="F33" s="164" t="e">
        <f>IF(ROUND(VALUE(SUBSTITUTE(連結実質赤字比率に係る赤字・黒字の構成分析!H$37,"▲", "-")), 2) &lt; 0, ABS(ROUND(VALUE(SUBSTITUTE(連結実質赤字比率に係る赤字・黒字の構成分析!H$37,"▲", "-")), 2)), NA())</f>
        <v>#N/A</v>
      </c>
      <c r="G33" s="164">
        <f>IF(ROUND(VALUE(SUBSTITUTE(連結実質赤字比率に係る赤字・黒字の構成分析!H$37,"▲", "-")), 2) &gt;= 0, ABS(ROUND(VALUE(SUBSTITUTE(連結実質赤字比率に係る赤字・黒字の構成分析!H$37,"▲", "-")), 2)), NA())</f>
        <v>0.03</v>
      </c>
      <c r="H33" s="164" t="e">
        <f>IF(ROUND(VALUE(SUBSTITUTE(連結実質赤字比率に係る赤字・黒字の構成分析!I$37,"▲", "-")), 2) &lt; 0, ABS(ROUND(VALUE(SUBSTITUTE(連結実質赤字比率に係る赤字・黒字の構成分析!I$37,"▲", "-")), 2)), NA())</f>
        <v>#N/A</v>
      </c>
      <c r="I33" s="164">
        <f>IF(ROUND(VALUE(SUBSTITUTE(連結実質赤字比率に係る赤字・黒字の構成分析!I$37,"▲", "-")), 2) &gt;= 0, ABS(ROUND(VALUE(SUBSTITUTE(連結実質赤字比率に係る赤字・黒字の構成分析!I$37,"▲", "-")), 2)), NA())</f>
        <v>0</v>
      </c>
      <c r="J33" s="164" t="e">
        <f>IF(ROUND(VALUE(SUBSTITUTE(連結実質赤字比率に係る赤字・黒字の構成分析!J$37,"▲", "-")), 2) &lt; 0, ABS(ROUND(VALUE(SUBSTITUTE(連結実質赤字比率に係る赤字・黒字の構成分析!J$37,"▲", "-")), 2)), NA())</f>
        <v>#N/A</v>
      </c>
      <c r="K33" s="164">
        <f>IF(ROUND(VALUE(SUBSTITUTE(連結実質赤字比率に係る赤字・黒字の構成分析!J$37,"▲", "-")), 2) &gt;= 0, ABS(ROUND(VALUE(SUBSTITUTE(連結実質赤字比率に係る赤字・黒字の構成分析!J$37,"▲", "-")), 2)), NA())</f>
        <v>0.12</v>
      </c>
    </row>
    <row r="34" spans="1:16" x14ac:dyDescent="0.15">
      <c r="A34" s="164" t="str">
        <f>IF(連結実質赤字比率に係る赤字・黒字の構成分析!C$36="",NA(),連結実質赤字比率に係る赤字・黒字の構成分析!C$36)</f>
        <v>国民健康保険特別会計</v>
      </c>
      <c r="B34" s="164" t="e">
        <f>IF(ROUND(VALUE(SUBSTITUTE(連結実質赤字比率に係る赤字・黒字の構成分析!F$36,"▲", "-")), 2) &lt; 0, ABS(ROUND(VALUE(SUBSTITUTE(連結実質赤字比率に係る赤字・黒字の構成分析!F$36,"▲", "-")), 2)), NA())</f>
        <v>#N/A</v>
      </c>
      <c r="C34" s="164">
        <f>IF(ROUND(VALUE(SUBSTITUTE(連結実質赤字比率に係る赤字・黒字の構成分析!F$36,"▲", "-")), 2) &gt;= 0, ABS(ROUND(VALUE(SUBSTITUTE(連結実質赤字比率に係る赤字・黒字の構成分析!F$36,"▲", "-")), 2)), NA())</f>
        <v>1.46</v>
      </c>
      <c r="D34" s="164" t="e">
        <f>IF(ROUND(VALUE(SUBSTITUTE(連結実質赤字比率に係る赤字・黒字の構成分析!G$36,"▲", "-")), 2) &lt; 0, ABS(ROUND(VALUE(SUBSTITUTE(連結実質赤字比率に係る赤字・黒字の構成分析!G$36,"▲", "-")), 2)), NA())</f>
        <v>#N/A</v>
      </c>
      <c r="E34" s="164">
        <f>IF(ROUND(VALUE(SUBSTITUTE(連結実質赤字比率に係る赤字・黒字の構成分析!G$36,"▲", "-")), 2) &gt;= 0, ABS(ROUND(VALUE(SUBSTITUTE(連結実質赤字比率に係る赤字・黒字の構成分析!G$36,"▲", "-")), 2)), NA())</f>
        <v>0.82</v>
      </c>
      <c r="F34" s="164" t="e">
        <f>IF(ROUND(VALUE(SUBSTITUTE(連結実質赤字比率に係る赤字・黒字の構成分析!H$36,"▲", "-")), 2) &lt; 0, ABS(ROUND(VALUE(SUBSTITUTE(連結実質赤字比率に係る赤字・黒字の構成分析!H$36,"▲", "-")), 2)), NA())</f>
        <v>#N/A</v>
      </c>
      <c r="G34" s="164">
        <f>IF(ROUND(VALUE(SUBSTITUTE(連結実質赤字比率に係る赤字・黒字の構成分析!H$36,"▲", "-")), 2) &gt;= 0, ABS(ROUND(VALUE(SUBSTITUTE(連結実質赤字比率に係る赤字・黒字の構成分析!H$36,"▲", "-")), 2)), NA())</f>
        <v>0.73</v>
      </c>
      <c r="H34" s="164" t="e">
        <f>IF(ROUND(VALUE(SUBSTITUTE(連結実質赤字比率に係る赤字・黒字の構成分析!I$36,"▲", "-")), 2) &lt; 0, ABS(ROUND(VALUE(SUBSTITUTE(連結実質赤字比率に係る赤字・黒字の構成分析!I$36,"▲", "-")), 2)), NA())</f>
        <v>#N/A</v>
      </c>
      <c r="I34" s="164">
        <f>IF(ROUND(VALUE(SUBSTITUTE(連結実質赤字比率に係る赤字・黒字の構成分析!I$36,"▲", "-")), 2) &gt;= 0, ABS(ROUND(VALUE(SUBSTITUTE(連結実質赤字比率に係る赤字・黒字の構成分析!I$36,"▲", "-")), 2)), NA())</f>
        <v>0.85</v>
      </c>
      <c r="J34" s="164" t="e">
        <f>IF(ROUND(VALUE(SUBSTITUTE(連結実質赤字比率に係る赤字・黒字の構成分析!J$36,"▲", "-")), 2) &lt; 0, ABS(ROUND(VALUE(SUBSTITUTE(連結実質赤字比率に係る赤字・黒字の構成分析!J$36,"▲", "-")), 2)), NA())</f>
        <v>#N/A</v>
      </c>
      <c r="K34" s="164">
        <f>IF(ROUND(VALUE(SUBSTITUTE(連結実質赤字比率に係る赤字・黒字の構成分析!J$36,"▲", "-")), 2) &gt;= 0, ABS(ROUND(VALUE(SUBSTITUTE(連結実質赤字比率に係る赤字・黒字の構成分析!J$36,"▲", "-")), 2)), NA())</f>
        <v>0.5</v>
      </c>
    </row>
    <row r="35" spans="1:16" x14ac:dyDescent="0.15">
      <c r="A35" s="164" t="str">
        <f>IF(連結実質赤字比率に係る赤字・黒字の構成分析!C$35="",NA(),連結実質赤字比率に係る赤字・黒字の構成分析!C$35)</f>
        <v>水道事業特別会計</v>
      </c>
      <c r="B35" s="164" t="e">
        <f>IF(ROUND(VALUE(SUBSTITUTE(連結実質赤字比率に係る赤字・黒字の構成分析!F$35,"▲", "-")), 2) &lt; 0, ABS(ROUND(VALUE(SUBSTITUTE(連結実質赤字比率に係る赤字・黒字の構成分析!F$35,"▲", "-")), 2)), NA())</f>
        <v>#N/A</v>
      </c>
      <c r="C35" s="164">
        <f>IF(ROUND(VALUE(SUBSTITUTE(連結実質赤字比率に係る赤字・黒字の構成分析!F$35,"▲", "-")), 2) &gt;= 0, ABS(ROUND(VALUE(SUBSTITUTE(連結実質赤字比率に係る赤字・黒字の構成分析!F$35,"▲", "-")), 2)), NA())</f>
        <v>4.38</v>
      </c>
      <c r="D35" s="164" t="e">
        <f>IF(ROUND(VALUE(SUBSTITUTE(連結実質赤字比率に係る赤字・黒字の構成分析!G$35,"▲", "-")), 2) &lt; 0, ABS(ROUND(VALUE(SUBSTITUTE(連結実質赤字比率に係る赤字・黒字の構成分析!G$35,"▲", "-")), 2)), NA())</f>
        <v>#N/A</v>
      </c>
      <c r="E35" s="164">
        <f>IF(ROUND(VALUE(SUBSTITUTE(連結実質赤字比率に係る赤字・黒字の構成分析!G$35,"▲", "-")), 2) &gt;= 0, ABS(ROUND(VALUE(SUBSTITUTE(連結実質赤字比率に係る赤字・黒字の構成分析!G$35,"▲", "-")), 2)), NA())</f>
        <v>4.67</v>
      </c>
      <c r="F35" s="164" t="e">
        <f>IF(ROUND(VALUE(SUBSTITUTE(連結実質赤字比率に係る赤字・黒字の構成分析!H$35,"▲", "-")), 2) &lt; 0, ABS(ROUND(VALUE(SUBSTITUTE(連結実質赤字比率に係る赤字・黒字の構成分析!H$35,"▲", "-")), 2)), NA())</f>
        <v>#N/A</v>
      </c>
      <c r="G35" s="164">
        <f>IF(ROUND(VALUE(SUBSTITUTE(連結実質赤字比率に係る赤字・黒字の構成分析!H$35,"▲", "-")), 2) &gt;= 0, ABS(ROUND(VALUE(SUBSTITUTE(連結実質赤字比率に係る赤字・黒字の構成分析!H$35,"▲", "-")), 2)), NA())</f>
        <v>5.65</v>
      </c>
      <c r="H35" s="164" t="e">
        <f>IF(ROUND(VALUE(SUBSTITUTE(連結実質赤字比率に係る赤字・黒字の構成分析!I$35,"▲", "-")), 2) &lt; 0, ABS(ROUND(VALUE(SUBSTITUTE(連結実質赤字比率に係る赤字・黒字の構成分析!I$35,"▲", "-")), 2)), NA())</f>
        <v>#N/A</v>
      </c>
      <c r="I35" s="164">
        <f>IF(ROUND(VALUE(SUBSTITUTE(連結実質赤字比率に係る赤字・黒字の構成分析!I$35,"▲", "-")), 2) &gt;= 0, ABS(ROUND(VALUE(SUBSTITUTE(連結実質赤字比率に係る赤字・黒字の構成分析!I$35,"▲", "-")), 2)), NA())</f>
        <v>6.11</v>
      </c>
      <c r="J35" s="164" t="e">
        <f>IF(ROUND(VALUE(SUBSTITUTE(連結実質赤字比率に係る赤字・黒字の構成分析!J$35,"▲", "-")), 2) &lt; 0, ABS(ROUND(VALUE(SUBSTITUTE(連結実質赤字比率に係る赤字・黒字の構成分析!J$35,"▲", "-")), 2)), NA())</f>
        <v>#N/A</v>
      </c>
      <c r="K35" s="164">
        <f>IF(ROUND(VALUE(SUBSTITUTE(連結実質赤字比率に係る赤字・黒字の構成分析!J$35,"▲", "-")), 2) &gt;= 0, ABS(ROUND(VALUE(SUBSTITUTE(連結実質赤字比率に係る赤字・黒字の構成分析!J$35,"▲", "-")), 2)), NA())</f>
        <v>6.83</v>
      </c>
    </row>
    <row r="36" spans="1:16" x14ac:dyDescent="0.15">
      <c r="A36" s="164" t="str">
        <f>IF(連結実質赤字比率に係る赤字・黒字の構成分析!C$34="",NA(),連結実質赤字比率に係る赤字・黒字の構成分析!C$34)</f>
        <v>一般会計</v>
      </c>
      <c r="B36" s="164" t="e">
        <f>IF(ROUND(VALUE(SUBSTITUTE(連結実質赤字比率に係る赤字・黒字の構成分析!F$34,"▲", "-")), 2) &lt; 0, ABS(ROUND(VALUE(SUBSTITUTE(連結実質赤字比率に係る赤字・黒字の構成分析!F$34,"▲", "-")), 2)), NA())</f>
        <v>#N/A</v>
      </c>
      <c r="C36" s="164">
        <f>IF(ROUND(VALUE(SUBSTITUTE(連結実質赤字比率に係る赤字・黒字の構成分析!F$34,"▲", "-")), 2) &gt;= 0, ABS(ROUND(VALUE(SUBSTITUTE(連結実質赤字比率に係る赤字・黒字の構成分析!F$34,"▲", "-")), 2)), NA())</f>
        <v>5.58</v>
      </c>
      <c r="D36" s="164" t="e">
        <f>IF(ROUND(VALUE(SUBSTITUTE(連結実質赤字比率に係る赤字・黒字の構成分析!G$34,"▲", "-")), 2) &lt; 0, ABS(ROUND(VALUE(SUBSTITUTE(連結実質赤字比率に係る赤字・黒字の構成分析!G$34,"▲", "-")), 2)), NA())</f>
        <v>#N/A</v>
      </c>
      <c r="E36" s="164">
        <f>IF(ROUND(VALUE(SUBSTITUTE(連結実質赤字比率に係る赤字・黒字の構成分析!G$34,"▲", "-")), 2) &gt;= 0, ABS(ROUND(VALUE(SUBSTITUTE(連結実質赤字比率に係る赤字・黒字の構成分析!G$34,"▲", "-")), 2)), NA())</f>
        <v>6.33</v>
      </c>
      <c r="F36" s="164" t="e">
        <f>IF(ROUND(VALUE(SUBSTITUTE(連結実質赤字比率に係る赤字・黒字の構成分析!H$34,"▲", "-")), 2) &lt; 0, ABS(ROUND(VALUE(SUBSTITUTE(連結実質赤字比率に係る赤字・黒字の構成分析!H$34,"▲", "-")), 2)), NA())</f>
        <v>#N/A</v>
      </c>
      <c r="G36" s="164">
        <f>IF(ROUND(VALUE(SUBSTITUTE(連結実質赤字比率に係る赤字・黒字の構成分析!H$34,"▲", "-")), 2) &gt;= 0, ABS(ROUND(VALUE(SUBSTITUTE(連結実質赤字比率に係る赤字・黒字の構成分析!H$34,"▲", "-")), 2)), NA())</f>
        <v>11.96</v>
      </c>
      <c r="H36" s="164" t="e">
        <f>IF(ROUND(VALUE(SUBSTITUTE(連結実質赤字比率に係る赤字・黒字の構成分析!I$34,"▲", "-")), 2) &lt; 0, ABS(ROUND(VALUE(SUBSTITUTE(連結実質赤字比率に係る赤字・黒字の構成分析!I$34,"▲", "-")), 2)), NA())</f>
        <v>#N/A</v>
      </c>
      <c r="I36" s="164">
        <f>IF(ROUND(VALUE(SUBSTITUTE(連結実質赤字比率に係る赤字・黒字の構成分析!I$34,"▲", "-")), 2) &gt;= 0, ABS(ROUND(VALUE(SUBSTITUTE(連結実質赤字比率に係る赤字・黒字の構成分析!I$34,"▲", "-")), 2)), NA())</f>
        <v>9.3800000000000008</v>
      </c>
      <c r="J36" s="164" t="e">
        <f>IF(ROUND(VALUE(SUBSTITUTE(連結実質赤字比率に係る赤字・黒字の構成分析!J$34,"▲", "-")), 2) &lt; 0, ABS(ROUND(VALUE(SUBSTITUTE(連結実質赤字比率に係る赤字・黒字の構成分析!J$34,"▲", "-")), 2)), NA())</f>
        <v>#N/A</v>
      </c>
      <c r="K36" s="164">
        <f>IF(ROUND(VALUE(SUBSTITUTE(連結実質赤字比率に係る赤字・黒字の構成分析!J$34,"▲", "-")), 2) &gt;= 0, ABS(ROUND(VALUE(SUBSTITUTE(連結実質赤字比率に係る赤字・黒字の構成分析!J$34,"▲", "-")), 2)), NA())</f>
        <v>14</v>
      </c>
    </row>
    <row r="39" spans="1:16" x14ac:dyDescent="0.15">
      <c r="A39" s="137" t="s">
        <v>60</v>
      </c>
    </row>
    <row r="40" spans="1:16" x14ac:dyDescent="0.15">
      <c r="A40" s="165"/>
      <c r="B40" s="165" t="str">
        <f>'実質公債費比率（分子）の構造'!K$44</f>
        <v>H29</v>
      </c>
      <c r="C40" s="165"/>
      <c r="D40" s="165"/>
      <c r="E40" s="165" t="str">
        <f>'実質公債費比率（分子）の構造'!L$44</f>
        <v>H30</v>
      </c>
      <c r="F40" s="165"/>
      <c r="G40" s="165"/>
      <c r="H40" s="165" t="str">
        <f>'実質公債費比率（分子）の構造'!M$44</f>
        <v>R01</v>
      </c>
      <c r="I40" s="165"/>
      <c r="J40" s="165"/>
      <c r="K40" s="165" t="str">
        <f>'実質公債費比率（分子）の構造'!N$44</f>
        <v>R02</v>
      </c>
      <c r="L40" s="165"/>
      <c r="M40" s="165"/>
      <c r="N40" s="165" t="str">
        <f>'実質公債費比率（分子）の構造'!O$44</f>
        <v>R03</v>
      </c>
      <c r="O40" s="165"/>
      <c r="P40" s="165"/>
    </row>
    <row r="41" spans="1:16" x14ac:dyDescent="0.15">
      <c r="A41" s="165"/>
      <c r="B41" s="165" t="s">
        <v>61</v>
      </c>
      <c r="C41" s="165"/>
      <c r="D41" s="165" t="s">
        <v>62</v>
      </c>
      <c r="E41" s="165" t="s">
        <v>61</v>
      </c>
      <c r="F41" s="165"/>
      <c r="G41" s="165" t="s">
        <v>62</v>
      </c>
      <c r="H41" s="165" t="s">
        <v>61</v>
      </c>
      <c r="I41" s="165"/>
      <c r="J41" s="165" t="s">
        <v>62</v>
      </c>
      <c r="K41" s="165" t="s">
        <v>61</v>
      </c>
      <c r="L41" s="165"/>
      <c r="M41" s="165" t="s">
        <v>62</v>
      </c>
      <c r="N41" s="165" t="s">
        <v>61</v>
      </c>
      <c r="O41" s="165"/>
      <c r="P41" s="165" t="s">
        <v>62</v>
      </c>
    </row>
    <row r="42" spans="1:16" x14ac:dyDescent="0.15">
      <c r="A42" s="165" t="s">
        <v>63</v>
      </c>
      <c r="B42" s="165"/>
      <c r="C42" s="165"/>
      <c r="D42" s="165">
        <f>'実質公債費比率（分子）の構造'!K$52</f>
        <v>631</v>
      </c>
      <c r="E42" s="165"/>
      <c r="F42" s="165"/>
      <c r="G42" s="165">
        <f>'実質公債費比率（分子）の構造'!L$52</f>
        <v>645</v>
      </c>
      <c r="H42" s="165"/>
      <c r="I42" s="165"/>
      <c r="J42" s="165">
        <f>'実質公債費比率（分子）の構造'!M$52</f>
        <v>638</v>
      </c>
      <c r="K42" s="165"/>
      <c r="L42" s="165"/>
      <c r="M42" s="165">
        <f>'実質公債費比率（分子）の構造'!N$52</f>
        <v>649</v>
      </c>
      <c r="N42" s="165"/>
      <c r="O42" s="165"/>
      <c r="P42" s="165">
        <f>'実質公債費比率（分子）の構造'!O$52</f>
        <v>660</v>
      </c>
    </row>
    <row r="43" spans="1:16" x14ac:dyDescent="0.15">
      <c r="A43" s="165" t="s">
        <v>64</v>
      </c>
      <c r="B43" s="165" t="str">
        <f>'実質公債費比率（分子）の構造'!K$51</f>
        <v>-</v>
      </c>
      <c r="C43" s="165"/>
      <c r="D43" s="165"/>
      <c r="E43" s="165" t="str">
        <f>'実質公債費比率（分子）の構造'!L$51</f>
        <v>-</v>
      </c>
      <c r="F43" s="165"/>
      <c r="G43" s="165"/>
      <c r="H43" s="165" t="str">
        <f>'実質公債費比率（分子）の構造'!M$51</f>
        <v>-</v>
      </c>
      <c r="I43" s="165"/>
      <c r="J43" s="165"/>
      <c r="K43" s="165" t="str">
        <f>'実質公債費比率（分子）の構造'!N$51</f>
        <v>-</v>
      </c>
      <c r="L43" s="165"/>
      <c r="M43" s="165"/>
      <c r="N43" s="165" t="str">
        <f>'実質公債費比率（分子）の構造'!O$51</f>
        <v>-</v>
      </c>
      <c r="O43" s="165"/>
      <c r="P43" s="165"/>
    </row>
    <row r="44" spans="1:16" x14ac:dyDescent="0.15">
      <c r="A44" s="165" t="s">
        <v>65</v>
      </c>
      <c r="B44" s="165" t="str">
        <f>'実質公債費比率（分子）の構造'!K$50</f>
        <v>-</v>
      </c>
      <c r="C44" s="165"/>
      <c r="D44" s="165"/>
      <c r="E44" s="165" t="str">
        <f>'実質公債費比率（分子）の構造'!L$50</f>
        <v>-</v>
      </c>
      <c r="F44" s="165"/>
      <c r="G44" s="165"/>
      <c r="H44" s="165" t="str">
        <f>'実質公債費比率（分子）の構造'!M$50</f>
        <v>-</v>
      </c>
      <c r="I44" s="165"/>
      <c r="J44" s="165"/>
      <c r="K44" s="165" t="str">
        <f>'実質公債費比率（分子）の構造'!N$50</f>
        <v>-</v>
      </c>
      <c r="L44" s="165"/>
      <c r="M44" s="165"/>
      <c r="N44" s="165" t="str">
        <f>'実質公債費比率（分子）の構造'!O$50</f>
        <v>-</v>
      </c>
      <c r="O44" s="165"/>
      <c r="P44" s="165"/>
    </row>
    <row r="45" spans="1:16" x14ac:dyDescent="0.15">
      <c r="A45" s="165" t="s">
        <v>66</v>
      </c>
      <c r="B45" s="165">
        <f>'実質公債費比率（分子）の構造'!K$49</f>
        <v>56</v>
      </c>
      <c r="C45" s="165"/>
      <c r="D45" s="165"/>
      <c r="E45" s="165">
        <f>'実質公債費比率（分子）の構造'!L$49</f>
        <v>46</v>
      </c>
      <c r="F45" s="165"/>
      <c r="G45" s="165"/>
      <c r="H45" s="165">
        <f>'実質公債費比率（分子）の構造'!M$49</f>
        <v>42</v>
      </c>
      <c r="I45" s="165"/>
      <c r="J45" s="165"/>
      <c r="K45" s="165">
        <f>'実質公債費比率（分子）の構造'!N$49</f>
        <v>46</v>
      </c>
      <c r="L45" s="165"/>
      <c r="M45" s="165"/>
      <c r="N45" s="165">
        <f>'実質公債費比率（分子）の構造'!O$49</f>
        <v>47</v>
      </c>
      <c r="O45" s="165"/>
      <c r="P45" s="165"/>
    </row>
    <row r="46" spans="1:16" x14ac:dyDescent="0.15">
      <c r="A46" s="165" t="s">
        <v>67</v>
      </c>
      <c r="B46" s="165">
        <f>'実質公債費比率（分子）の構造'!K$48</f>
        <v>19</v>
      </c>
      <c r="C46" s="165"/>
      <c r="D46" s="165"/>
      <c r="E46" s="165">
        <f>'実質公債費比率（分子）の構造'!L$48</f>
        <v>14</v>
      </c>
      <c r="F46" s="165"/>
      <c r="G46" s="165"/>
      <c r="H46" s="165">
        <f>'実質公債費比率（分子）の構造'!M$48</f>
        <v>22</v>
      </c>
      <c r="I46" s="165"/>
      <c r="J46" s="165"/>
      <c r="K46" s="165">
        <f>'実質公債費比率（分子）の構造'!N$48</f>
        <v>21</v>
      </c>
      <c r="L46" s="165"/>
      <c r="M46" s="165"/>
      <c r="N46" s="165">
        <f>'実質公債費比率（分子）の構造'!O$48</f>
        <v>16</v>
      </c>
      <c r="O46" s="165"/>
      <c r="P46" s="165"/>
    </row>
    <row r="47" spans="1:16" x14ac:dyDescent="0.15">
      <c r="A47" s="165" t="s">
        <v>68</v>
      </c>
      <c r="B47" s="165" t="str">
        <f>'実質公債費比率（分子）の構造'!K$47</f>
        <v>-</v>
      </c>
      <c r="C47" s="165"/>
      <c r="D47" s="165"/>
      <c r="E47" s="165" t="str">
        <f>'実質公債費比率（分子）の構造'!L$47</f>
        <v>-</v>
      </c>
      <c r="F47" s="165"/>
      <c r="G47" s="165"/>
      <c r="H47" s="165" t="str">
        <f>'実質公債費比率（分子）の構造'!M$47</f>
        <v>-</v>
      </c>
      <c r="I47" s="165"/>
      <c r="J47" s="165"/>
      <c r="K47" s="165" t="str">
        <f>'実質公債費比率（分子）の構造'!N$47</f>
        <v>-</v>
      </c>
      <c r="L47" s="165"/>
      <c r="M47" s="165"/>
      <c r="N47" s="165" t="str">
        <f>'実質公債費比率（分子）の構造'!O$47</f>
        <v>-</v>
      </c>
      <c r="O47" s="165"/>
      <c r="P47" s="165"/>
    </row>
    <row r="48" spans="1:16" x14ac:dyDescent="0.15">
      <c r="A48" s="165" t="s">
        <v>69</v>
      </c>
      <c r="B48" s="165" t="str">
        <f>'実質公債費比率（分子）の構造'!K$46</f>
        <v>-</v>
      </c>
      <c r="C48" s="165"/>
      <c r="D48" s="165"/>
      <c r="E48" s="165" t="str">
        <f>'実質公債費比率（分子）の構造'!L$46</f>
        <v>-</v>
      </c>
      <c r="F48" s="165"/>
      <c r="G48" s="165"/>
      <c r="H48" s="165" t="str">
        <f>'実質公債費比率（分子）の構造'!M$46</f>
        <v>-</v>
      </c>
      <c r="I48" s="165"/>
      <c r="J48" s="165"/>
      <c r="K48" s="165" t="str">
        <f>'実質公債費比率（分子）の構造'!N$46</f>
        <v>-</v>
      </c>
      <c r="L48" s="165"/>
      <c r="M48" s="165"/>
      <c r="N48" s="165" t="str">
        <f>'実質公債費比率（分子）の構造'!O$46</f>
        <v>-</v>
      </c>
      <c r="O48" s="165"/>
      <c r="P48" s="165"/>
    </row>
    <row r="49" spans="1:16" x14ac:dyDescent="0.15">
      <c r="A49" s="165" t="s">
        <v>70</v>
      </c>
      <c r="B49" s="165">
        <f>'実質公債費比率（分子）の構造'!K$45</f>
        <v>812</v>
      </c>
      <c r="C49" s="165"/>
      <c r="D49" s="165"/>
      <c r="E49" s="165">
        <f>'実質公債費比率（分子）の構造'!L$45</f>
        <v>842</v>
      </c>
      <c r="F49" s="165"/>
      <c r="G49" s="165"/>
      <c r="H49" s="165">
        <f>'実質公債費比率（分子）の構造'!M$45</f>
        <v>881</v>
      </c>
      <c r="I49" s="165"/>
      <c r="J49" s="165"/>
      <c r="K49" s="165">
        <f>'実質公債費比率（分子）の構造'!N$45</f>
        <v>920</v>
      </c>
      <c r="L49" s="165"/>
      <c r="M49" s="165"/>
      <c r="N49" s="165">
        <f>'実質公債費比率（分子）の構造'!O$45</f>
        <v>1006</v>
      </c>
      <c r="O49" s="165"/>
      <c r="P49" s="165"/>
    </row>
    <row r="50" spans="1:16" x14ac:dyDescent="0.15">
      <c r="A50" s="165" t="s">
        <v>71</v>
      </c>
      <c r="B50" s="165" t="e">
        <f>NA()</f>
        <v>#N/A</v>
      </c>
      <c r="C50" s="165">
        <f>IF(ISNUMBER('実質公債費比率（分子）の構造'!K$53),'実質公債費比率（分子）の構造'!K$53,NA())</f>
        <v>256</v>
      </c>
      <c r="D50" s="165" t="e">
        <f>NA()</f>
        <v>#N/A</v>
      </c>
      <c r="E50" s="165" t="e">
        <f>NA()</f>
        <v>#N/A</v>
      </c>
      <c r="F50" s="165">
        <f>IF(ISNUMBER('実質公債費比率（分子）の構造'!L$53),'実質公債費比率（分子）の構造'!L$53,NA())</f>
        <v>257</v>
      </c>
      <c r="G50" s="165" t="e">
        <f>NA()</f>
        <v>#N/A</v>
      </c>
      <c r="H50" s="165" t="e">
        <f>NA()</f>
        <v>#N/A</v>
      </c>
      <c r="I50" s="165">
        <f>IF(ISNUMBER('実質公債費比率（分子）の構造'!M$53),'実質公債費比率（分子）の構造'!M$53,NA())</f>
        <v>307</v>
      </c>
      <c r="J50" s="165" t="e">
        <f>NA()</f>
        <v>#N/A</v>
      </c>
      <c r="K50" s="165" t="e">
        <f>NA()</f>
        <v>#N/A</v>
      </c>
      <c r="L50" s="165">
        <f>IF(ISNUMBER('実質公債費比率（分子）の構造'!N$53),'実質公債費比率（分子）の構造'!N$53,NA())</f>
        <v>338</v>
      </c>
      <c r="M50" s="165" t="e">
        <f>NA()</f>
        <v>#N/A</v>
      </c>
      <c r="N50" s="165" t="e">
        <f>NA()</f>
        <v>#N/A</v>
      </c>
      <c r="O50" s="165">
        <f>IF(ISNUMBER('実質公債費比率（分子）の構造'!O$53),'実質公債費比率（分子）の構造'!O$53,NA())</f>
        <v>409</v>
      </c>
      <c r="P50" s="165" t="e">
        <f>NA()</f>
        <v>#N/A</v>
      </c>
    </row>
    <row r="53" spans="1:16" x14ac:dyDescent="0.15">
      <c r="A53" s="137" t="s">
        <v>72</v>
      </c>
    </row>
    <row r="54" spans="1:16" x14ac:dyDescent="0.15">
      <c r="A54" s="164"/>
      <c r="B54" s="164" t="str">
        <f>'将来負担比率（分子）の構造'!I$40</f>
        <v>H29</v>
      </c>
      <c r="C54" s="164"/>
      <c r="D54" s="164"/>
      <c r="E54" s="164" t="str">
        <f>'将来負担比率（分子）の構造'!J$40</f>
        <v>H30</v>
      </c>
      <c r="F54" s="164"/>
      <c r="G54" s="164"/>
      <c r="H54" s="164" t="str">
        <f>'将来負担比率（分子）の構造'!K$40</f>
        <v>R01</v>
      </c>
      <c r="I54" s="164"/>
      <c r="J54" s="164"/>
      <c r="K54" s="164" t="str">
        <f>'将来負担比率（分子）の構造'!L$40</f>
        <v>R02</v>
      </c>
      <c r="L54" s="164"/>
      <c r="M54" s="164"/>
      <c r="N54" s="164" t="str">
        <f>'将来負担比率（分子）の構造'!M$40</f>
        <v>R03</v>
      </c>
      <c r="O54" s="164"/>
      <c r="P54" s="164"/>
    </row>
    <row r="55" spans="1:16" x14ac:dyDescent="0.15">
      <c r="A55" s="164"/>
      <c r="B55" s="164" t="s">
        <v>73</v>
      </c>
      <c r="C55" s="164"/>
      <c r="D55" s="164" t="s">
        <v>74</v>
      </c>
      <c r="E55" s="164" t="s">
        <v>73</v>
      </c>
      <c r="F55" s="164"/>
      <c r="G55" s="164" t="s">
        <v>74</v>
      </c>
      <c r="H55" s="164" t="s">
        <v>73</v>
      </c>
      <c r="I55" s="164"/>
      <c r="J55" s="164" t="s">
        <v>74</v>
      </c>
      <c r="K55" s="164" t="s">
        <v>73</v>
      </c>
      <c r="L55" s="164"/>
      <c r="M55" s="164" t="s">
        <v>74</v>
      </c>
      <c r="N55" s="164" t="s">
        <v>73</v>
      </c>
      <c r="O55" s="164"/>
      <c r="P55" s="164" t="s">
        <v>74</v>
      </c>
    </row>
    <row r="56" spans="1:16" x14ac:dyDescent="0.15">
      <c r="A56" s="164" t="s">
        <v>43</v>
      </c>
      <c r="B56" s="164"/>
      <c r="C56" s="164"/>
      <c r="D56" s="164">
        <f>'将来負担比率（分子）の構造'!I$52</f>
        <v>6460</v>
      </c>
      <c r="E56" s="164"/>
      <c r="F56" s="164"/>
      <c r="G56" s="164">
        <f>'将来負担比率（分子）の構造'!J$52</f>
        <v>7021</v>
      </c>
      <c r="H56" s="164"/>
      <c r="I56" s="164"/>
      <c r="J56" s="164">
        <f>'将来負担比率（分子）の構造'!K$52</f>
        <v>7052</v>
      </c>
      <c r="K56" s="164"/>
      <c r="L56" s="164"/>
      <c r="M56" s="164">
        <f>'将来負担比率（分子）の構造'!L$52</f>
        <v>7400</v>
      </c>
      <c r="N56" s="164"/>
      <c r="O56" s="164"/>
      <c r="P56" s="164">
        <f>'将来負担比率（分子）の構造'!M$52</f>
        <v>7062</v>
      </c>
    </row>
    <row r="57" spans="1:16" x14ac:dyDescent="0.15">
      <c r="A57" s="164" t="s">
        <v>42</v>
      </c>
      <c r="B57" s="164"/>
      <c r="C57" s="164"/>
      <c r="D57" s="164" t="str">
        <f>'将来負担比率（分子）の構造'!I$51</f>
        <v>-</v>
      </c>
      <c r="E57" s="164"/>
      <c r="F57" s="164"/>
      <c r="G57" s="164" t="str">
        <f>'将来負担比率（分子）の構造'!J$51</f>
        <v>-</v>
      </c>
      <c r="H57" s="164"/>
      <c r="I57" s="164"/>
      <c r="J57" s="164" t="str">
        <f>'将来負担比率（分子）の構造'!K$51</f>
        <v>-</v>
      </c>
      <c r="K57" s="164"/>
      <c r="L57" s="164"/>
      <c r="M57" s="164" t="str">
        <f>'将来負担比率（分子）の構造'!L$51</f>
        <v>-</v>
      </c>
      <c r="N57" s="164"/>
      <c r="O57" s="164"/>
      <c r="P57" s="164" t="str">
        <f>'将来負担比率（分子）の構造'!M$51</f>
        <v>-</v>
      </c>
    </row>
    <row r="58" spans="1:16" x14ac:dyDescent="0.15">
      <c r="A58" s="164" t="s">
        <v>41</v>
      </c>
      <c r="B58" s="164"/>
      <c r="C58" s="164"/>
      <c r="D58" s="164">
        <f>'将来負担比率（分子）の構造'!I$50</f>
        <v>2611</v>
      </c>
      <c r="E58" s="164"/>
      <c r="F58" s="164"/>
      <c r="G58" s="164">
        <f>'将来負担比率（分子）の構造'!J$50</f>
        <v>2554</v>
      </c>
      <c r="H58" s="164"/>
      <c r="I58" s="164"/>
      <c r="J58" s="164">
        <f>'将来負担比率（分子）の構造'!K$50</f>
        <v>2457</v>
      </c>
      <c r="K58" s="164"/>
      <c r="L58" s="164"/>
      <c r="M58" s="164">
        <f>'将来負担比率（分子）の構造'!L$50</f>
        <v>2784</v>
      </c>
      <c r="N58" s="164"/>
      <c r="O58" s="164"/>
      <c r="P58" s="164">
        <f>'将来負担比率（分子）の構造'!M$50</f>
        <v>2915</v>
      </c>
    </row>
    <row r="59" spans="1:16" x14ac:dyDescent="0.15">
      <c r="A59" s="164" t="s">
        <v>39</v>
      </c>
      <c r="B59" s="164" t="str">
        <f>'将来負担比率（分子）の構造'!I$49</f>
        <v>-</v>
      </c>
      <c r="C59" s="164"/>
      <c r="D59" s="164"/>
      <c r="E59" s="164" t="str">
        <f>'将来負担比率（分子）の構造'!J$49</f>
        <v>-</v>
      </c>
      <c r="F59" s="164"/>
      <c r="G59" s="164"/>
      <c r="H59" s="164" t="str">
        <f>'将来負担比率（分子）の構造'!K$49</f>
        <v>-</v>
      </c>
      <c r="I59" s="164"/>
      <c r="J59" s="164"/>
      <c r="K59" s="164" t="str">
        <f>'将来負担比率（分子）の構造'!L$49</f>
        <v>-</v>
      </c>
      <c r="L59" s="164"/>
      <c r="M59" s="164"/>
      <c r="N59" s="164" t="str">
        <f>'将来負担比率（分子）の構造'!M$49</f>
        <v>-</v>
      </c>
      <c r="O59" s="164"/>
      <c r="P59" s="164"/>
    </row>
    <row r="60" spans="1:16" x14ac:dyDescent="0.15">
      <c r="A60" s="164" t="s">
        <v>38</v>
      </c>
      <c r="B60" s="164" t="str">
        <f>'将来負担比率（分子）の構造'!I$48</f>
        <v>-</v>
      </c>
      <c r="C60" s="164"/>
      <c r="D60" s="164"/>
      <c r="E60" s="164" t="str">
        <f>'将来負担比率（分子）の構造'!J$48</f>
        <v>-</v>
      </c>
      <c r="F60" s="164"/>
      <c r="G60" s="164"/>
      <c r="H60" s="164" t="str">
        <f>'将来負担比率（分子）の構造'!K$48</f>
        <v>-</v>
      </c>
      <c r="I60" s="164"/>
      <c r="J60" s="164"/>
      <c r="K60" s="164" t="str">
        <f>'将来負担比率（分子）の構造'!L$48</f>
        <v>-</v>
      </c>
      <c r="L60" s="164"/>
      <c r="M60" s="164"/>
      <c r="N60" s="164" t="str">
        <f>'将来負担比率（分子）の構造'!M$48</f>
        <v>-</v>
      </c>
      <c r="O60" s="164"/>
      <c r="P60" s="164"/>
    </row>
    <row r="61" spans="1:16" x14ac:dyDescent="0.15">
      <c r="A61" s="164" t="s">
        <v>36</v>
      </c>
      <c r="B61" s="164" t="str">
        <f>'将来負担比率（分子）の構造'!I$46</f>
        <v>-</v>
      </c>
      <c r="C61" s="164"/>
      <c r="D61" s="164"/>
      <c r="E61" s="164" t="str">
        <f>'将来負担比率（分子）の構造'!J$46</f>
        <v>-</v>
      </c>
      <c r="F61" s="164"/>
      <c r="G61" s="164"/>
      <c r="H61" s="164" t="str">
        <f>'将来負担比率（分子）の構造'!K$46</f>
        <v>-</v>
      </c>
      <c r="I61" s="164"/>
      <c r="J61" s="164"/>
      <c r="K61" s="164" t="str">
        <f>'将来負担比率（分子）の構造'!L$46</f>
        <v>-</v>
      </c>
      <c r="L61" s="164"/>
      <c r="M61" s="164"/>
      <c r="N61" s="164" t="str">
        <f>'将来負担比率（分子）の構造'!M$46</f>
        <v>-</v>
      </c>
      <c r="O61" s="164"/>
      <c r="P61" s="164"/>
    </row>
    <row r="62" spans="1:16" x14ac:dyDescent="0.15">
      <c r="A62" s="164" t="s">
        <v>35</v>
      </c>
      <c r="B62" s="164">
        <f>'将来負担比率（分子）の構造'!I$45</f>
        <v>1083</v>
      </c>
      <c r="C62" s="164"/>
      <c r="D62" s="164"/>
      <c r="E62" s="164">
        <f>'将来負担比率（分子）の構造'!J$45</f>
        <v>1035</v>
      </c>
      <c r="F62" s="164"/>
      <c r="G62" s="164"/>
      <c r="H62" s="164">
        <f>'将来負担比率（分子）の構造'!K$45</f>
        <v>1026</v>
      </c>
      <c r="I62" s="164"/>
      <c r="J62" s="164"/>
      <c r="K62" s="164">
        <f>'将来負担比率（分子）の構造'!L$45</f>
        <v>1104</v>
      </c>
      <c r="L62" s="164"/>
      <c r="M62" s="164"/>
      <c r="N62" s="164">
        <f>'将来負担比率（分子）の構造'!M$45</f>
        <v>1019</v>
      </c>
      <c r="O62" s="164"/>
      <c r="P62" s="164"/>
    </row>
    <row r="63" spans="1:16" x14ac:dyDescent="0.15">
      <c r="A63" s="164" t="s">
        <v>34</v>
      </c>
      <c r="B63" s="164">
        <f>'将来負担比率（分子）の構造'!I$44</f>
        <v>540</v>
      </c>
      <c r="C63" s="164"/>
      <c r="D63" s="164"/>
      <c r="E63" s="164">
        <f>'将来負担比率（分子）の構造'!J$44</f>
        <v>513</v>
      </c>
      <c r="F63" s="164"/>
      <c r="G63" s="164"/>
      <c r="H63" s="164">
        <f>'将来負担比率（分子）の構造'!K$44</f>
        <v>519</v>
      </c>
      <c r="I63" s="164"/>
      <c r="J63" s="164"/>
      <c r="K63" s="164">
        <f>'将来負担比率（分子）の構造'!L$44</f>
        <v>506</v>
      </c>
      <c r="L63" s="164"/>
      <c r="M63" s="164"/>
      <c r="N63" s="164">
        <f>'将来負担比率（分子）の構造'!M$44</f>
        <v>476</v>
      </c>
      <c r="O63" s="164"/>
      <c r="P63" s="164"/>
    </row>
    <row r="64" spans="1:16" x14ac:dyDescent="0.15">
      <c r="A64" s="164" t="s">
        <v>33</v>
      </c>
      <c r="B64" s="164">
        <f>'将来負担比率（分子）の構造'!I$43</f>
        <v>248</v>
      </c>
      <c r="C64" s="164"/>
      <c r="D64" s="164"/>
      <c r="E64" s="164">
        <f>'将来負担比率（分子）の構造'!J$43</f>
        <v>224</v>
      </c>
      <c r="F64" s="164"/>
      <c r="G64" s="164"/>
      <c r="H64" s="164">
        <f>'将来負担比率（分子）の構造'!K$43</f>
        <v>244</v>
      </c>
      <c r="I64" s="164"/>
      <c r="J64" s="164"/>
      <c r="K64" s="164">
        <f>'将来負担比率（分子）の構造'!L$43</f>
        <v>240</v>
      </c>
      <c r="L64" s="164"/>
      <c r="M64" s="164"/>
      <c r="N64" s="164">
        <f>'将来負担比率（分子）の構造'!M$43</f>
        <v>232</v>
      </c>
      <c r="O64" s="164"/>
      <c r="P64" s="164"/>
    </row>
    <row r="65" spans="1:16" x14ac:dyDescent="0.15">
      <c r="A65" s="164" t="s">
        <v>32</v>
      </c>
      <c r="B65" s="164" t="str">
        <f>'将来負担比率（分子）の構造'!I$42</f>
        <v>-</v>
      </c>
      <c r="C65" s="164"/>
      <c r="D65" s="164"/>
      <c r="E65" s="164" t="str">
        <f>'将来負担比率（分子）の構造'!J$42</f>
        <v>-</v>
      </c>
      <c r="F65" s="164"/>
      <c r="G65" s="164"/>
      <c r="H65" s="164" t="str">
        <f>'将来負担比率（分子）の構造'!K$42</f>
        <v>-</v>
      </c>
      <c r="I65" s="164"/>
      <c r="J65" s="164"/>
      <c r="K65" s="164" t="str">
        <f>'将来負担比率（分子）の構造'!L$42</f>
        <v>-</v>
      </c>
      <c r="L65" s="164"/>
      <c r="M65" s="164"/>
      <c r="N65" s="164" t="str">
        <f>'将来負担比率（分子）の構造'!M$42</f>
        <v>-</v>
      </c>
      <c r="O65" s="164"/>
      <c r="P65" s="164"/>
    </row>
    <row r="66" spans="1:16" x14ac:dyDescent="0.15">
      <c r="A66" s="164" t="s">
        <v>31</v>
      </c>
      <c r="B66" s="164">
        <f>'将来負担比率（分子）の構造'!I$41</f>
        <v>7989</v>
      </c>
      <c r="C66" s="164"/>
      <c r="D66" s="164"/>
      <c r="E66" s="164">
        <f>'将来負担比率（分子）の構造'!J$41</f>
        <v>8617</v>
      </c>
      <c r="F66" s="164"/>
      <c r="G66" s="164"/>
      <c r="H66" s="164">
        <f>'将来負担比率（分子）の構造'!K$41</f>
        <v>8632</v>
      </c>
      <c r="I66" s="164"/>
      <c r="J66" s="164"/>
      <c r="K66" s="164">
        <f>'将来負担比率（分子）の構造'!L$41</f>
        <v>8526</v>
      </c>
      <c r="L66" s="164"/>
      <c r="M66" s="164"/>
      <c r="N66" s="164">
        <f>'将来負担比率（分子）の構造'!M$41</f>
        <v>8455</v>
      </c>
      <c r="O66" s="164"/>
      <c r="P66" s="164"/>
    </row>
    <row r="67" spans="1:16" x14ac:dyDescent="0.15">
      <c r="A67" s="164" t="s">
        <v>75</v>
      </c>
      <c r="B67" s="164" t="e">
        <f>NA()</f>
        <v>#N/A</v>
      </c>
      <c r="C67" s="164">
        <f>IF(ISNUMBER('将来負担比率（分子）の構造'!I$53), IF('将来負担比率（分子）の構造'!I$53 &lt; 0, 0, '将来負担比率（分子）の構造'!I$53), NA())</f>
        <v>790</v>
      </c>
      <c r="D67" s="164" t="e">
        <f>NA()</f>
        <v>#N/A</v>
      </c>
      <c r="E67" s="164" t="e">
        <f>NA()</f>
        <v>#N/A</v>
      </c>
      <c r="F67" s="164">
        <f>IF(ISNUMBER('将来負担比率（分子）の構造'!J$53), IF('将来負担比率（分子）の構造'!J$53 &lt; 0, 0, '将来負担比率（分子）の構造'!J$53), NA())</f>
        <v>814</v>
      </c>
      <c r="G67" s="164" t="e">
        <f>NA()</f>
        <v>#N/A</v>
      </c>
      <c r="H67" s="164" t="e">
        <f>NA()</f>
        <v>#N/A</v>
      </c>
      <c r="I67" s="164">
        <f>IF(ISNUMBER('将来負担比率（分子）の構造'!K$53), IF('将来負担比率（分子）の構造'!K$53 &lt; 0, 0, '将来負担比率（分子）の構造'!K$53), NA())</f>
        <v>913</v>
      </c>
      <c r="J67" s="164" t="e">
        <f>NA()</f>
        <v>#N/A</v>
      </c>
      <c r="K67" s="164" t="e">
        <f>NA()</f>
        <v>#N/A</v>
      </c>
      <c r="L67" s="164">
        <f>IF(ISNUMBER('将来負担比率（分子）の構造'!L$53), IF('将来負担比率（分子）の構造'!L$53 &lt; 0, 0, '将来負担比率（分子）の構造'!L$53), NA())</f>
        <v>192</v>
      </c>
      <c r="M67" s="164" t="e">
        <f>NA()</f>
        <v>#N/A</v>
      </c>
      <c r="N67" s="164" t="e">
        <f>NA()</f>
        <v>#N/A</v>
      </c>
      <c r="O67" s="164">
        <f>IF(ISNUMBER('将来負担比率（分子）の構造'!M$53), IF('将来負担比率（分子）の構造'!M$53 &lt; 0, 0, '将来負担比率（分子）の構造'!M$53), NA())</f>
        <v>206</v>
      </c>
      <c r="P67" s="164" t="e">
        <f>NA()</f>
        <v>#N/A</v>
      </c>
    </row>
    <row r="70" spans="1:16" x14ac:dyDescent="0.15">
      <c r="A70" s="166" t="s">
        <v>76</v>
      </c>
      <c r="B70" s="166"/>
      <c r="C70" s="166"/>
      <c r="D70" s="166"/>
      <c r="E70" s="166"/>
      <c r="F70" s="166"/>
    </row>
    <row r="71" spans="1:16" x14ac:dyDescent="0.15">
      <c r="A71" s="167"/>
      <c r="B71" s="167" t="str">
        <f>基金残高に係る経年分析!F54</f>
        <v>R01</v>
      </c>
      <c r="C71" s="167" t="str">
        <f>基金残高に係る経年分析!G54</f>
        <v>R02</v>
      </c>
      <c r="D71" s="167" t="str">
        <f>基金残高に係る経年分析!H54</f>
        <v>R03</v>
      </c>
    </row>
    <row r="72" spans="1:16" x14ac:dyDescent="0.15">
      <c r="A72" s="167" t="s">
        <v>77</v>
      </c>
      <c r="B72" s="168">
        <f>基金残高に係る経年分析!F55</f>
        <v>2011</v>
      </c>
      <c r="C72" s="168">
        <f>基金残高に係る経年分析!G55</f>
        <v>2111</v>
      </c>
      <c r="D72" s="168">
        <f>基金残高に係る経年分析!H55</f>
        <v>2211</v>
      </c>
    </row>
    <row r="73" spans="1:16" x14ac:dyDescent="0.15">
      <c r="A73" s="167" t="s">
        <v>78</v>
      </c>
      <c r="B73" s="168">
        <f>基金残高に係る経年分析!F56</f>
        <v>5</v>
      </c>
      <c r="C73" s="168">
        <f>基金残高に係る経年分析!G56</f>
        <v>5</v>
      </c>
      <c r="D73" s="168">
        <f>基金残高に係る経年分析!H56</f>
        <v>51</v>
      </c>
    </row>
    <row r="74" spans="1:16" x14ac:dyDescent="0.15">
      <c r="A74" s="167" t="s">
        <v>79</v>
      </c>
      <c r="B74" s="168">
        <f>基金残高に係る経年分析!F57</f>
        <v>1429</v>
      </c>
      <c r="C74" s="168">
        <f>基金残高に係る経年分析!G57</f>
        <v>1625</v>
      </c>
      <c r="D74" s="168">
        <f>基金残高に係る経年分析!H57</f>
        <v>1619</v>
      </c>
    </row>
  </sheetData>
  <sheetProtection algorithmName="SHA-512" hashValue="iOrg07WniMxrNarv0ImS3kOMdL+UDQKj+GaurM81zjHNtErb2LhbkYnCaRs344rg8xr3OBpRs2g/II8KGlPQGA==" saltValue="GgoGcXenLXX40FjZ3LNo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03" customWidth="1"/>
    <col min="2" max="2" width="2.375" style="203" customWidth="1"/>
    <col min="3" max="16" width="2.625" style="203" customWidth="1"/>
    <col min="17" max="17" width="2.375" style="203" customWidth="1"/>
    <col min="18" max="95" width="1.625" style="203" customWidth="1"/>
    <col min="96" max="133" width="1.625" style="210" customWidth="1"/>
    <col min="134" max="143" width="1.625" style="203" customWidth="1"/>
    <col min="144" max="16384" width="0" style="203" hidden="1"/>
  </cols>
  <sheetData>
    <row r="1" spans="2:143" ht="22.5" customHeight="1" thickBot="1" x14ac:dyDescent="0.2">
      <c r="B1" s="201"/>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202"/>
      <c r="BP1" s="202"/>
      <c r="BQ1" s="202"/>
      <c r="BR1" s="202"/>
      <c r="BS1" s="202"/>
      <c r="BT1" s="202"/>
      <c r="BU1" s="202"/>
      <c r="BV1" s="202"/>
      <c r="BW1" s="202"/>
      <c r="BX1" s="202"/>
      <c r="BY1" s="202"/>
      <c r="BZ1" s="202"/>
      <c r="CA1" s="202"/>
      <c r="CB1" s="202"/>
      <c r="CC1" s="202"/>
      <c r="CD1" s="202"/>
      <c r="CE1" s="202"/>
      <c r="CF1" s="202"/>
      <c r="CG1" s="202"/>
      <c r="CH1" s="202"/>
      <c r="CI1" s="202"/>
      <c r="CJ1" s="202"/>
      <c r="CK1" s="202"/>
      <c r="CL1" s="202"/>
      <c r="CM1" s="202"/>
      <c r="CN1" s="202"/>
      <c r="CO1" s="202"/>
      <c r="CP1" s="202"/>
      <c r="CQ1" s="202"/>
      <c r="CR1" s="202"/>
      <c r="CS1" s="202"/>
      <c r="CT1" s="202"/>
      <c r="CU1" s="202"/>
      <c r="CV1" s="202"/>
      <c r="CW1" s="202"/>
      <c r="CX1" s="202"/>
      <c r="CY1" s="202"/>
      <c r="CZ1" s="202"/>
      <c r="DA1" s="202"/>
      <c r="DB1" s="202"/>
      <c r="DC1" s="202"/>
      <c r="DD1" s="202"/>
      <c r="DE1" s="202"/>
      <c r="DF1" s="202"/>
      <c r="DG1" s="202"/>
      <c r="DH1" s="612" t="s">
        <v>215</v>
      </c>
      <c r="DI1" s="613"/>
      <c r="DJ1" s="613"/>
      <c r="DK1" s="613"/>
      <c r="DL1" s="613"/>
      <c r="DM1" s="613"/>
      <c r="DN1" s="614"/>
      <c r="DO1" s="203"/>
      <c r="DP1" s="612" t="s">
        <v>216</v>
      </c>
      <c r="DQ1" s="613"/>
      <c r="DR1" s="613"/>
      <c r="DS1" s="613"/>
      <c r="DT1" s="613"/>
      <c r="DU1" s="613"/>
      <c r="DV1" s="613"/>
      <c r="DW1" s="613"/>
      <c r="DX1" s="613"/>
      <c r="DY1" s="613"/>
      <c r="DZ1" s="613"/>
      <c r="EA1" s="613"/>
      <c r="EB1" s="613"/>
      <c r="EC1" s="614"/>
      <c r="ED1" s="202"/>
      <c r="EE1" s="202"/>
      <c r="EF1" s="202"/>
      <c r="EG1" s="202"/>
      <c r="EH1" s="202"/>
      <c r="EI1" s="202"/>
      <c r="EJ1" s="202"/>
      <c r="EK1" s="202"/>
      <c r="EL1" s="202"/>
      <c r="EM1" s="202"/>
    </row>
    <row r="2" spans="2:143" ht="22.5" customHeight="1" x14ac:dyDescent="0.15">
      <c r="B2" s="204" t="s">
        <v>217</v>
      </c>
      <c r="R2" s="205"/>
      <c r="S2" s="205"/>
      <c r="T2" s="205"/>
      <c r="U2" s="205"/>
      <c r="V2" s="205"/>
      <c r="W2" s="205"/>
      <c r="X2" s="205"/>
      <c r="Y2" s="205"/>
      <c r="Z2" s="205"/>
      <c r="AA2" s="205"/>
      <c r="AB2" s="205"/>
      <c r="AC2" s="205"/>
      <c r="AE2" s="206"/>
      <c r="AF2" s="206"/>
      <c r="AG2" s="206"/>
      <c r="AH2" s="206"/>
      <c r="AI2" s="206"/>
      <c r="AJ2" s="205"/>
      <c r="AK2" s="205"/>
      <c r="AL2" s="205"/>
      <c r="AM2" s="205"/>
      <c r="AN2" s="205"/>
      <c r="AO2" s="205"/>
      <c r="AP2" s="205"/>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202"/>
      <c r="DK2" s="202"/>
      <c r="DL2" s="202"/>
      <c r="DM2" s="202"/>
      <c r="DN2" s="202"/>
      <c r="DO2" s="202"/>
      <c r="DP2" s="202"/>
      <c r="DQ2" s="202"/>
      <c r="DR2" s="202"/>
      <c r="DS2" s="202"/>
      <c r="DT2" s="202"/>
      <c r="DU2" s="202"/>
      <c r="DV2" s="202"/>
      <c r="DW2" s="202"/>
      <c r="DX2" s="202"/>
      <c r="DY2" s="202"/>
      <c r="DZ2" s="202"/>
      <c r="EA2" s="202"/>
      <c r="EB2" s="202"/>
      <c r="EC2" s="202"/>
    </row>
    <row r="3" spans="2:143" ht="11.25" customHeight="1" x14ac:dyDescent="0.15">
      <c r="B3" s="615" t="s">
        <v>218</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219</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15" t="s">
        <v>220</v>
      </c>
      <c r="CE3" s="616"/>
      <c r="CF3" s="616"/>
      <c r="CG3" s="616"/>
      <c r="CH3" s="616"/>
      <c r="CI3" s="616"/>
      <c r="CJ3" s="616"/>
      <c r="CK3" s="616"/>
      <c r="CL3" s="616"/>
      <c r="CM3" s="616"/>
      <c r="CN3" s="616"/>
      <c r="CO3" s="616"/>
      <c r="CP3" s="616"/>
      <c r="CQ3" s="616"/>
      <c r="CR3" s="616"/>
      <c r="CS3" s="616"/>
      <c r="CT3" s="616"/>
      <c r="CU3" s="616"/>
      <c r="CV3" s="616"/>
      <c r="CW3" s="616"/>
      <c r="CX3" s="616"/>
      <c r="CY3" s="616"/>
      <c r="CZ3" s="616"/>
      <c r="DA3" s="616"/>
      <c r="DB3" s="616"/>
      <c r="DC3" s="616"/>
      <c r="DD3" s="616"/>
      <c r="DE3" s="616"/>
      <c r="DF3" s="616"/>
      <c r="DG3" s="616"/>
      <c r="DH3" s="616"/>
      <c r="DI3" s="616"/>
      <c r="DJ3" s="616"/>
      <c r="DK3" s="616"/>
      <c r="DL3" s="616"/>
      <c r="DM3" s="616"/>
      <c r="DN3" s="616"/>
      <c r="DO3" s="616"/>
      <c r="DP3" s="616"/>
      <c r="DQ3" s="616"/>
      <c r="DR3" s="616"/>
      <c r="DS3" s="616"/>
      <c r="DT3" s="616"/>
      <c r="DU3" s="616"/>
      <c r="DV3" s="616"/>
      <c r="DW3" s="616"/>
      <c r="DX3" s="616"/>
      <c r="DY3" s="616"/>
      <c r="DZ3" s="616"/>
      <c r="EA3" s="616"/>
      <c r="EB3" s="616"/>
      <c r="EC3" s="617"/>
    </row>
    <row r="4" spans="2:143" ht="11.25" customHeight="1" x14ac:dyDescent="0.15">
      <c r="B4" s="615" t="s">
        <v>1</v>
      </c>
      <c r="C4" s="616"/>
      <c r="D4" s="616"/>
      <c r="E4" s="616"/>
      <c r="F4" s="616"/>
      <c r="G4" s="616"/>
      <c r="H4" s="616"/>
      <c r="I4" s="616"/>
      <c r="J4" s="616"/>
      <c r="K4" s="616"/>
      <c r="L4" s="616"/>
      <c r="M4" s="616"/>
      <c r="N4" s="616"/>
      <c r="O4" s="616"/>
      <c r="P4" s="616"/>
      <c r="Q4" s="617"/>
      <c r="R4" s="615" t="s">
        <v>221</v>
      </c>
      <c r="S4" s="616"/>
      <c r="T4" s="616"/>
      <c r="U4" s="616"/>
      <c r="V4" s="616"/>
      <c r="W4" s="616"/>
      <c r="X4" s="616"/>
      <c r="Y4" s="617"/>
      <c r="Z4" s="615" t="s">
        <v>222</v>
      </c>
      <c r="AA4" s="616"/>
      <c r="AB4" s="616"/>
      <c r="AC4" s="617"/>
      <c r="AD4" s="615" t="s">
        <v>223</v>
      </c>
      <c r="AE4" s="616"/>
      <c r="AF4" s="616"/>
      <c r="AG4" s="616"/>
      <c r="AH4" s="616"/>
      <c r="AI4" s="616"/>
      <c r="AJ4" s="616"/>
      <c r="AK4" s="617"/>
      <c r="AL4" s="615" t="s">
        <v>222</v>
      </c>
      <c r="AM4" s="616"/>
      <c r="AN4" s="616"/>
      <c r="AO4" s="617"/>
      <c r="AP4" s="618" t="s">
        <v>224</v>
      </c>
      <c r="AQ4" s="618"/>
      <c r="AR4" s="618"/>
      <c r="AS4" s="618"/>
      <c r="AT4" s="618"/>
      <c r="AU4" s="618"/>
      <c r="AV4" s="618"/>
      <c r="AW4" s="618"/>
      <c r="AX4" s="618"/>
      <c r="AY4" s="618"/>
      <c r="AZ4" s="618"/>
      <c r="BA4" s="618"/>
      <c r="BB4" s="618"/>
      <c r="BC4" s="618"/>
      <c r="BD4" s="618"/>
      <c r="BE4" s="618"/>
      <c r="BF4" s="618"/>
      <c r="BG4" s="618" t="s">
        <v>225</v>
      </c>
      <c r="BH4" s="618"/>
      <c r="BI4" s="618"/>
      <c r="BJ4" s="618"/>
      <c r="BK4" s="618"/>
      <c r="BL4" s="618"/>
      <c r="BM4" s="618"/>
      <c r="BN4" s="618"/>
      <c r="BO4" s="618" t="s">
        <v>222</v>
      </c>
      <c r="BP4" s="618"/>
      <c r="BQ4" s="618"/>
      <c r="BR4" s="618"/>
      <c r="BS4" s="618" t="s">
        <v>226</v>
      </c>
      <c r="BT4" s="618"/>
      <c r="BU4" s="618"/>
      <c r="BV4" s="618"/>
      <c r="BW4" s="618"/>
      <c r="BX4" s="618"/>
      <c r="BY4" s="618"/>
      <c r="BZ4" s="618"/>
      <c r="CA4" s="618"/>
      <c r="CB4" s="618"/>
      <c r="CD4" s="615" t="s">
        <v>227</v>
      </c>
      <c r="CE4" s="616"/>
      <c r="CF4" s="616"/>
      <c r="CG4" s="616"/>
      <c r="CH4" s="616"/>
      <c r="CI4" s="616"/>
      <c r="CJ4" s="616"/>
      <c r="CK4" s="616"/>
      <c r="CL4" s="616"/>
      <c r="CM4" s="616"/>
      <c r="CN4" s="616"/>
      <c r="CO4" s="616"/>
      <c r="CP4" s="616"/>
      <c r="CQ4" s="616"/>
      <c r="CR4" s="616"/>
      <c r="CS4" s="616"/>
      <c r="CT4" s="616"/>
      <c r="CU4" s="616"/>
      <c r="CV4" s="616"/>
      <c r="CW4" s="616"/>
      <c r="CX4" s="616"/>
      <c r="CY4" s="616"/>
      <c r="CZ4" s="616"/>
      <c r="DA4" s="616"/>
      <c r="DB4" s="616"/>
      <c r="DC4" s="616"/>
      <c r="DD4" s="616"/>
      <c r="DE4" s="616"/>
      <c r="DF4" s="616"/>
      <c r="DG4" s="616"/>
      <c r="DH4" s="616"/>
      <c r="DI4" s="616"/>
      <c r="DJ4" s="616"/>
      <c r="DK4" s="616"/>
      <c r="DL4" s="616"/>
      <c r="DM4" s="616"/>
      <c r="DN4" s="616"/>
      <c r="DO4" s="616"/>
      <c r="DP4" s="616"/>
      <c r="DQ4" s="616"/>
      <c r="DR4" s="616"/>
      <c r="DS4" s="616"/>
      <c r="DT4" s="616"/>
      <c r="DU4" s="616"/>
      <c r="DV4" s="616"/>
      <c r="DW4" s="616"/>
      <c r="DX4" s="616"/>
      <c r="DY4" s="616"/>
      <c r="DZ4" s="616"/>
      <c r="EA4" s="616"/>
      <c r="EB4" s="616"/>
      <c r="EC4" s="617"/>
    </row>
    <row r="5" spans="2:143" ht="11.25" customHeight="1" x14ac:dyDescent="0.15">
      <c r="B5" s="619" t="s">
        <v>228</v>
      </c>
      <c r="C5" s="620"/>
      <c r="D5" s="620"/>
      <c r="E5" s="620"/>
      <c r="F5" s="620"/>
      <c r="G5" s="620"/>
      <c r="H5" s="620"/>
      <c r="I5" s="620"/>
      <c r="J5" s="620"/>
      <c r="K5" s="620"/>
      <c r="L5" s="620"/>
      <c r="M5" s="620"/>
      <c r="N5" s="620"/>
      <c r="O5" s="620"/>
      <c r="P5" s="620"/>
      <c r="Q5" s="621"/>
      <c r="R5" s="622">
        <v>1028762</v>
      </c>
      <c r="S5" s="623"/>
      <c r="T5" s="623"/>
      <c r="U5" s="623"/>
      <c r="V5" s="623"/>
      <c r="W5" s="623"/>
      <c r="X5" s="623"/>
      <c r="Y5" s="624"/>
      <c r="Z5" s="625">
        <v>13.3</v>
      </c>
      <c r="AA5" s="625"/>
      <c r="AB5" s="625"/>
      <c r="AC5" s="625"/>
      <c r="AD5" s="626">
        <v>1028762</v>
      </c>
      <c r="AE5" s="626"/>
      <c r="AF5" s="626"/>
      <c r="AG5" s="626"/>
      <c r="AH5" s="626"/>
      <c r="AI5" s="626"/>
      <c r="AJ5" s="626"/>
      <c r="AK5" s="626"/>
      <c r="AL5" s="627">
        <v>23.5</v>
      </c>
      <c r="AM5" s="628"/>
      <c r="AN5" s="628"/>
      <c r="AO5" s="629"/>
      <c r="AP5" s="619" t="s">
        <v>229</v>
      </c>
      <c r="AQ5" s="620"/>
      <c r="AR5" s="620"/>
      <c r="AS5" s="620"/>
      <c r="AT5" s="620"/>
      <c r="AU5" s="620"/>
      <c r="AV5" s="620"/>
      <c r="AW5" s="620"/>
      <c r="AX5" s="620"/>
      <c r="AY5" s="620"/>
      <c r="AZ5" s="620"/>
      <c r="BA5" s="620"/>
      <c r="BB5" s="620"/>
      <c r="BC5" s="620"/>
      <c r="BD5" s="620"/>
      <c r="BE5" s="620"/>
      <c r="BF5" s="621"/>
      <c r="BG5" s="633">
        <v>1028762</v>
      </c>
      <c r="BH5" s="634"/>
      <c r="BI5" s="634"/>
      <c r="BJ5" s="634"/>
      <c r="BK5" s="634"/>
      <c r="BL5" s="634"/>
      <c r="BM5" s="634"/>
      <c r="BN5" s="635"/>
      <c r="BO5" s="636">
        <v>100</v>
      </c>
      <c r="BP5" s="636"/>
      <c r="BQ5" s="636"/>
      <c r="BR5" s="636"/>
      <c r="BS5" s="637" t="s">
        <v>130</v>
      </c>
      <c r="BT5" s="637"/>
      <c r="BU5" s="637"/>
      <c r="BV5" s="637"/>
      <c r="BW5" s="637"/>
      <c r="BX5" s="637"/>
      <c r="BY5" s="637"/>
      <c r="BZ5" s="637"/>
      <c r="CA5" s="637"/>
      <c r="CB5" s="641"/>
      <c r="CD5" s="615" t="s">
        <v>224</v>
      </c>
      <c r="CE5" s="616"/>
      <c r="CF5" s="616"/>
      <c r="CG5" s="616"/>
      <c r="CH5" s="616"/>
      <c r="CI5" s="616"/>
      <c r="CJ5" s="616"/>
      <c r="CK5" s="616"/>
      <c r="CL5" s="616"/>
      <c r="CM5" s="616"/>
      <c r="CN5" s="616"/>
      <c r="CO5" s="616"/>
      <c r="CP5" s="616"/>
      <c r="CQ5" s="617"/>
      <c r="CR5" s="615" t="s">
        <v>230</v>
      </c>
      <c r="CS5" s="616"/>
      <c r="CT5" s="616"/>
      <c r="CU5" s="616"/>
      <c r="CV5" s="616"/>
      <c r="CW5" s="616"/>
      <c r="CX5" s="616"/>
      <c r="CY5" s="617"/>
      <c r="CZ5" s="615" t="s">
        <v>222</v>
      </c>
      <c r="DA5" s="616"/>
      <c r="DB5" s="616"/>
      <c r="DC5" s="617"/>
      <c r="DD5" s="615" t="s">
        <v>231</v>
      </c>
      <c r="DE5" s="616"/>
      <c r="DF5" s="616"/>
      <c r="DG5" s="616"/>
      <c r="DH5" s="616"/>
      <c r="DI5" s="616"/>
      <c r="DJ5" s="616"/>
      <c r="DK5" s="616"/>
      <c r="DL5" s="616"/>
      <c r="DM5" s="616"/>
      <c r="DN5" s="616"/>
      <c r="DO5" s="616"/>
      <c r="DP5" s="617"/>
      <c r="DQ5" s="615" t="s">
        <v>232</v>
      </c>
      <c r="DR5" s="616"/>
      <c r="DS5" s="616"/>
      <c r="DT5" s="616"/>
      <c r="DU5" s="616"/>
      <c r="DV5" s="616"/>
      <c r="DW5" s="616"/>
      <c r="DX5" s="616"/>
      <c r="DY5" s="616"/>
      <c r="DZ5" s="616"/>
      <c r="EA5" s="616"/>
      <c r="EB5" s="616"/>
      <c r="EC5" s="617"/>
    </row>
    <row r="6" spans="2:143" ht="11.25" customHeight="1" x14ac:dyDescent="0.15">
      <c r="B6" s="630" t="s">
        <v>233</v>
      </c>
      <c r="C6" s="631"/>
      <c r="D6" s="631"/>
      <c r="E6" s="631"/>
      <c r="F6" s="631"/>
      <c r="G6" s="631"/>
      <c r="H6" s="631"/>
      <c r="I6" s="631"/>
      <c r="J6" s="631"/>
      <c r="K6" s="631"/>
      <c r="L6" s="631"/>
      <c r="M6" s="631"/>
      <c r="N6" s="631"/>
      <c r="O6" s="631"/>
      <c r="P6" s="631"/>
      <c r="Q6" s="632"/>
      <c r="R6" s="633">
        <v>72963</v>
      </c>
      <c r="S6" s="634"/>
      <c r="T6" s="634"/>
      <c r="U6" s="634"/>
      <c r="V6" s="634"/>
      <c r="W6" s="634"/>
      <c r="X6" s="634"/>
      <c r="Y6" s="635"/>
      <c r="Z6" s="636">
        <v>0.9</v>
      </c>
      <c r="AA6" s="636"/>
      <c r="AB6" s="636"/>
      <c r="AC6" s="636"/>
      <c r="AD6" s="637">
        <v>72963</v>
      </c>
      <c r="AE6" s="637"/>
      <c r="AF6" s="637"/>
      <c r="AG6" s="637"/>
      <c r="AH6" s="637"/>
      <c r="AI6" s="637"/>
      <c r="AJ6" s="637"/>
      <c r="AK6" s="637"/>
      <c r="AL6" s="638">
        <v>1.7</v>
      </c>
      <c r="AM6" s="639"/>
      <c r="AN6" s="639"/>
      <c r="AO6" s="640"/>
      <c r="AP6" s="630" t="s">
        <v>234</v>
      </c>
      <c r="AQ6" s="631"/>
      <c r="AR6" s="631"/>
      <c r="AS6" s="631"/>
      <c r="AT6" s="631"/>
      <c r="AU6" s="631"/>
      <c r="AV6" s="631"/>
      <c r="AW6" s="631"/>
      <c r="AX6" s="631"/>
      <c r="AY6" s="631"/>
      <c r="AZ6" s="631"/>
      <c r="BA6" s="631"/>
      <c r="BB6" s="631"/>
      <c r="BC6" s="631"/>
      <c r="BD6" s="631"/>
      <c r="BE6" s="631"/>
      <c r="BF6" s="632"/>
      <c r="BG6" s="633">
        <v>1028762</v>
      </c>
      <c r="BH6" s="634"/>
      <c r="BI6" s="634"/>
      <c r="BJ6" s="634"/>
      <c r="BK6" s="634"/>
      <c r="BL6" s="634"/>
      <c r="BM6" s="634"/>
      <c r="BN6" s="635"/>
      <c r="BO6" s="636">
        <v>100</v>
      </c>
      <c r="BP6" s="636"/>
      <c r="BQ6" s="636"/>
      <c r="BR6" s="636"/>
      <c r="BS6" s="637" t="s">
        <v>130</v>
      </c>
      <c r="BT6" s="637"/>
      <c r="BU6" s="637"/>
      <c r="BV6" s="637"/>
      <c r="BW6" s="637"/>
      <c r="BX6" s="637"/>
      <c r="BY6" s="637"/>
      <c r="BZ6" s="637"/>
      <c r="CA6" s="637"/>
      <c r="CB6" s="641"/>
      <c r="CD6" s="619" t="s">
        <v>235</v>
      </c>
      <c r="CE6" s="620"/>
      <c r="CF6" s="620"/>
      <c r="CG6" s="620"/>
      <c r="CH6" s="620"/>
      <c r="CI6" s="620"/>
      <c r="CJ6" s="620"/>
      <c r="CK6" s="620"/>
      <c r="CL6" s="620"/>
      <c r="CM6" s="620"/>
      <c r="CN6" s="620"/>
      <c r="CO6" s="620"/>
      <c r="CP6" s="620"/>
      <c r="CQ6" s="621"/>
      <c r="CR6" s="633">
        <v>72258</v>
      </c>
      <c r="CS6" s="634"/>
      <c r="CT6" s="634"/>
      <c r="CU6" s="634"/>
      <c r="CV6" s="634"/>
      <c r="CW6" s="634"/>
      <c r="CX6" s="634"/>
      <c r="CY6" s="635"/>
      <c r="CZ6" s="627">
        <v>1</v>
      </c>
      <c r="DA6" s="628"/>
      <c r="DB6" s="628"/>
      <c r="DC6" s="644"/>
      <c r="DD6" s="642" t="s">
        <v>130</v>
      </c>
      <c r="DE6" s="634"/>
      <c r="DF6" s="634"/>
      <c r="DG6" s="634"/>
      <c r="DH6" s="634"/>
      <c r="DI6" s="634"/>
      <c r="DJ6" s="634"/>
      <c r="DK6" s="634"/>
      <c r="DL6" s="634"/>
      <c r="DM6" s="634"/>
      <c r="DN6" s="634"/>
      <c r="DO6" s="634"/>
      <c r="DP6" s="635"/>
      <c r="DQ6" s="642">
        <v>72258</v>
      </c>
      <c r="DR6" s="634"/>
      <c r="DS6" s="634"/>
      <c r="DT6" s="634"/>
      <c r="DU6" s="634"/>
      <c r="DV6" s="634"/>
      <c r="DW6" s="634"/>
      <c r="DX6" s="634"/>
      <c r="DY6" s="634"/>
      <c r="DZ6" s="634"/>
      <c r="EA6" s="634"/>
      <c r="EB6" s="634"/>
      <c r="EC6" s="643"/>
    </row>
    <row r="7" spans="2:143" ht="11.25" customHeight="1" x14ac:dyDescent="0.15">
      <c r="B7" s="630" t="s">
        <v>236</v>
      </c>
      <c r="C7" s="631"/>
      <c r="D7" s="631"/>
      <c r="E7" s="631"/>
      <c r="F7" s="631"/>
      <c r="G7" s="631"/>
      <c r="H7" s="631"/>
      <c r="I7" s="631"/>
      <c r="J7" s="631"/>
      <c r="K7" s="631"/>
      <c r="L7" s="631"/>
      <c r="M7" s="631"/>
      <c r="N7" s="631"/>
      <c r="O7" s="631"/>
      <c r="P7" s="631"/>
      <c r="Q7" s="632"/>
      <c r="R7" s="633">
        <v>774</v>
      </c>
      <c r="S7" s="634"/>
      <c r="T7" s="634"/>
      <c r="U7" s="634"/>
      <c r="V7" s="634"/>
      <c r="W7" s="634"/>
      <c r="X7" s="634"/>
      <c r="Y7" s="635"/>
      <c r="Z7" s="636">
        <v>0</v>
      </c>
      <c r="AA7" s="636"/>
      <c r="AB7" s="636"/>
      <c r="AC7" s="636"/>
      <c r="AD7" s="637">
        <v>774</v>
      </c>
      <c r="AE7" s="637"/>
      <c r="AF7" s="637"/>
      <c r="AG7" s="637"/>
      <c r="AH7" s="637"/>
      <c r="AI7" s="637"/>
      <c r="AJ7" s="637"/>
      <c r="AK7" s="637"/>
      <c r="AL7" s="638">
        <v>0</v>
      </c>
      <c r="AM7" s="639"/>
      <c r="AN7" s="639"/>
      <c r="AO7" s="640"/>
      <c r="AP7" s="630" t="s">
        <v>237</v>
      </c>
      <c r="AQ7" s="631"/>
      <c r="AR7" s="631"/>
      <c r="AS7" s="631"/>
      <c r="AT7" s="631"/>
      <c r="AU7" s="631"/>
      <c r="AV7" s="631"/>
      <c r="AW7" s="631"/>
      <c r="AX7" s="631"/>
      <c r="AY7" s="631"/>
      <c r="AZ7" s="631"/>
      <c r="BA7" s="631"/>
      <c r="BB7" s="631"/>
      <c r="BC7" s="631"/>
      <c r="BD7" s="631"/>
      <c r="BE7" s="631"/>
      <c r="BF7" s="632"/>
      <c r="BG7" s="633">
        <v>440216</v>
      </c>
      <c r="BH7" s="634"/>
      <c r="BI7" s="634"/>
      <c r="BJ7" s="634"/>
      <c r="BK7" s="634"/>
      <c r="BL7" s="634"/>
      <c r="BM7" s="634"/>
      <c r="BN7" s="635"/>
      <c r="BO7" s="636">
        <v>42.8</v>
      </c>
      <c r="BP7" s="636"/>
      <c r="BQ7" s="636"/>
      <c r="BR7" s="636"/>
      <c r="BS7" s="637" t="s">
        <v>130</v>
      </c>
      <c r="BT7" s="637"/>
      <c r="BU7" s="637"/>
      <c r="BV7" s="637"/>
      <c r="BW7" s="637"/>
      <c r="BX7" s="637"/>
      <c r="BY7" s="637"/>
      <c r="BZ7" s="637"/>
      <c r="CA7" s="637"/>
      <c r="CB7" s="641"/>
      <c r="CD7" s="630" t="s">
        <v>238</v>
      </c>
      <c r="CE7" s="631"/>
      <c r="CF7" s="631"/>
      <c r="CG7" s="631"/>
      <c r="CH7" s="631"/>
      <c r="CI7" s="631"/>
      <c r="CJ7" s="631"/>
      <c r="CK7" s="631"/>
      <c r="CL7" s="631"/>
      <c r="CM7" s="631"/>
      <c r="CN7" s="631"/>
      <c r="CO7" s="631"/>
      <c r="CP7" s="631"/>
      <c r="CQ7" s="632"/>
      <c r="CR7" s="633">
        <v>1090393</v>
      </c>
      <c r="CS7" s="634"/>
      <c r="CT7" s="634"/>
      <c r="CU7" s="634"/>
      <c r="CV7" s="634"/>
      <c r="CW7" s="634"/>
      <c r="CX7" s="634"/>
      <c r="CY7" s="635"/>
      <c r="CZ7" s="636">
        <v>15.4</v>
      </c>
      <c r="DA7" s="636"/>
      <c r="DB7" s="636"/>
      <c r="DC7" s="636"/>
      <c r="DD7" s="642">
        <v>19405</v>
      </c>
      <c r="DE7" s="634"/>
      <c r="DF7" s="634"/>
      <c r="DG7" s="634"/>
      <c r="DH7" s="634"/>
      <c r="DI7" s="634"/>
      <c r="DJ7" s="634"/>
      <c r="DK7" s="634"/>
      <c r="DL7" s="634"/>
      <c r="DM7" s="634"/>
      <c r="DN7" s="634"/>
      <c r="DO7" s="634"/>
      <c r="DP7" s="635"/>
      <c r="DQ7" s="642">
        <v>989991</v>
      </c>
      <c r="DR7" s="634"/>
      <c r="DS7" s="634"/>
      <c r="DT7" s="634"/>
      <c r="DU7" s="634"/>
      <c r="DV7" s="634"/>
      <c r="DW7" s="634"/>
      <c r="DX7" s="634"/>
      <c r="DY7" s="634"/>
      <c r="DZ7" s="634"/>
      <c r="EA7" s="634"/>
      <c r="EB7" s="634"/>
      <c r="EC7" s="643"/>
    </row>
    <row r="8" spans="2:143" ht="11.25" customHeight="1" x14ac:dyDescent="0.15">
      <c r="B8" s="630" t="s">
        <v>239</v>
      </c>
      <c r="C8" s="631"/>
      <c r="D8" s="631"/>
      <c r="E8" s="631"/>
      <c r="F8" s="631"/>
      <c r="G8" s="631"/>
      <c r="H8" s="631"/>
      <c r="I8" s="631"/>
      <c r="J8" s="631"/>
      <c r="K8" s="631"/>
      <c r="L8" s="631"/>
      <c r="M8" s="631"/>
      <c r="N8" s="631"/>
      <c r="O8" s="631"/>
      <c r="P8" s="631"/>
      <c r="Q8" s="632"/>
      <c r="R8" s="633">
        <v>7660</v>
      </c>
      <c r="S8" s="634"/>
      <c r="T8" s="634"/>
      <c r="U8" s="634"/>
      <c r="V8" s="634"/>
      <c r="W8" s="634"/>
      <c r="X8" s="634"/>
      <c r="Y8" s="635"/>
      <c r="Z8" s="636">
        <v>0.1</v>
      </c>
      <c r="AA8" s="636"/>
      <c r="AB8" s="636"/>
      <c r="AC8" s="636"/>
      <c r="AD8" s="637">
        <v>7660</v>
      </c>
      <c r="AE8" s="637"/>
      <c r="AF8" s="637"/>
      <c r="AG8" s="637"/>
      <c r="AH8" s="637"/>
      <c r="AI8" s="637"/>
      <c r="AJ8" s="637"/>
      <c r="AK8" s="637"/>
      <c r="AL8" s="638">
        <v>0.2</v>
      </c>
      <c r="AM8" s="639"/>
      <c r="AN8" s="639"/>
      <c r="AO8" s="640"/>
      <c r="AP8" s="630" t="s">
        <v>240</v>
      </c>
      <c r="AQ8" s="631"/>
      <c r="AR8" s="631"/>
      <c r="AS8" s="631"/>
      <c r="AT8" s="631"/>
      <c r="AU8" s="631"/>
      <c r="AV8" s="631"/>
      <c r="AW8" s="631"/>
      <c r="AX8" s="631"/>
      <c r="AY8" s="631"/>
      <c r="AZ8" s="631"/>
      <c r="BA8" s="631"/>
      <c r="BB8" s="631"/>
      <c r="BC8" s="631"/>
      <c r="BD8" s="631"/>
      <c r="BE8" s="631"/>
      <c r="BF8" s="632"/>
      <c r="BG8" s="633">
        <v>17215</v>
      </c>
      <c r="BH8" s="634"/>
      <c r="BI8" s="634"/>
      <c r="BJ8" s="634"/>
      <c r="BK8" s="634"/>
      <c r="BL8" s="634"/>
      <c r="BM8" s="634"/>
      <c r="BN8" s="635"/>
      <c r="BO8" s="636">
        <v>1.7</v>
      </c>
      <c r="BP8" s="636"/>
      <c r="BQ8" s="636"/>
      <c r="BR8" s="636"/>
      <c r="BS8" s="637" t="s">
        <v>130</v>
      </c>
      <c r="BT8" s="637"/>
      <c r="BU8" s="637"/>
      <c r="BV8" s="637"/>
      <c r="BW8" s="637"/>
      <c r="BX8" s="637"/>
      <c r="BY8" s="637"/>
      <c r="BZ8" s="637"/>
      <c r="CA8" s="637"/>
      <c r="CB8" s="641"/>
      <c r="CD8" s="630" t="s">
        <v>241</v>
      </c>
      <c r="CE8" s="631"/>
      <c r="CF8" s="631"/>
      <c r="CG8" s="631"/>
      <c r="CH8" s="631"/>
      <c r="CI8" s="631"/>
      <c r="CJ8" s="631"/>
      <c r="CK8" s="631"/>
      <c r="CL8" s="631"/>
      <c r="CM8" s="631"/>
      <c r="CN8" s="631"/>
      <c r="CO8" s="631"/>
      <c r="CP8" s="631"/>
      <c r="CQ8" s="632"/>
      <c r="CR8" s="633">
        <v>2311733</v>
      </c>
      <c r="CS8" s="634"/>
      <c r="CT8" s="634"/>
      <c r="CU8" s="634"/>
      <c r="CV8" s="634"/>
      <c r="CW8" s="634"/>
      <c r="CX8" s="634"/>
      <c r="CY8" s="635"/>
      <c r="CZ8" s="636">
        <v>32.6</v>
      </c>
      <c r="DA8" s="636"/>
      <c r="DB8" s="636"/>
      <c r="DC8" s="636"/>
      <c r="DD8" s="642">
        <v>359081</v>
      </c>
      <c r="DE8" s="634"/>
      <c r="DF8" s="634"/>
      <c r="DG8" s="634"/>
      <c r="DH8" s="634"/>
      <c r="DI8" s="634"/>
      <c r="DJ8" s="634"/>
      <c r="DK8" s="634"/>
      <c r="DL8" s="634"/>
      <c r="DM8" s="634"/>
      <c r="DN8" s="634"/>
      <c r="DO8" s="634"/>
      <c r="DP8" s="635"/>
      <c r="DQ8" s="642">
        <v>1116401</v>
      </c>
      <c r="DR8" s="634"/>
      <c r="DS8" s="634"/>
      <c r="DT8" s="634"/>
      <c r="DU8" s="634"/>
      <c r="DV8" s="634"/>
      <c r="DW8" s="634"/>
      <c r="DX8" s="634"/>
      <c r="DY8" s="634"/>
      <c r="DZ8" s="634"/>
      <c r="EA8" s="634"/>
      <c r="EB8" s="634"/>
      <c r="EC8" s="643"/>
    </row>
    <row r="9" spans="2:143" ht="11.25" customHeight="1" x14ac:dyDescent="0.15">
      <c r="B9" s="630" t="s">
        <v>242</v>
      </c>
      <c r="C9" s="631"/>
      <c r="D9" s="631"/>
      <c r="E9" s="631"/>
      <c r="F9" s="631"/>
      <c r="G9" s="631"/>
      <c r="H9" s="631"/>
      <c r="I9" s="631"/>
      <c r="J9" s="631"/>
      <c r="K9" s="631"/>
      <c r="L9" s="631"/>
      <c r="M9" s="631"/>
      <c r="N9" s="631"/>
      <c r="O9" s="631"/>
      <c r="P9" s="631"/>
      <c r="Q9" s="632"/>
      <c r="R9" s="633">
        <v>8325</v>
      </c>
      <c r="S9" s="634"/>
      <c r="T9" s="634"/>
      <c r="U9" s="634"/>
      <c r="V9" s="634"/>
      <c r="W9" s="634"/>
      <c r="X9" s="634"/>
      <c r="Y9" s="635"/>
      <c r="Z9" s="636">
        <v>0.1</v>
      </c>
      <c r="AA9" s="636"/>
      <c r="AB9" s="636"/>
      <c r="AC9" s="636"/>
      <c r="AD9" s="637">
        <v>8325</v>
      </c>
      <c r="AE9" s="637"/>
      <c r="AF9" s="637"/>
      <c r="AG9" s="637"/>
      <c r="AH9" s="637"/>
      <c r="AI9" s="637"/>
      <c r="AJ9" s="637"/>
      <c r="AK9" s="637"/>
      <c r="AL9" s="638">
        <v>0.2</v>
      </c>
      <c r="AM9" s="639"/>
      <c r="AN9" s="639"/>
      <c r="AO9" s="640"/>
      <c r="AP9" s="630" t="s">
        <v>243</v>
      </c>
      <c r="AQ9" s="631"/>
      <c r="AR9" s="631"/>
      <c r="AS9" s="631"/>
      <c r="AT9" s="631"/>
      <c r="AU9" s="631"/>
      <c r="AV9" s="631"/>
      <c r="AW9" s="631"/>
      <c r="AX9" s="631"/>
      <c r="AY9" s="631"/>
      <c r="AZ9" s="631"/>
      <c r="BA9" s="631"/>
      <c r="BB9" s="631"/>
      <c r="BC9" s="631"/>
      <c r="BD9" s="631"/>
      <c r="BE9" s="631"/>
      <c r="BF9" s="632"/>
      <c r="BG9" s="633">
        <v>383154</v>
      </c>
      <c r="BH9" s="634"/>
      <c r="BI9" s="634"/>
      <c r="BJ9" s="634"/>
      <c r="BK9" s="634"/>
      <c r="BL9" s="634"/>
      <c r="BM9" s="634"/>
      <c r="BN9" s="635"/>
      <c r="BO9" s="636">
        <v>37.200000000000003</v>
      </c>
      <c r="BP9" s="636"/>
      <c r="BQ9" s="636"/>
      <c r="BR9" s="636"/>
      <c r="BS9" s="637" t="s">
        <v>130</v>
      </c>
      <c r="BT9" s="637"/>
      <c r="BU9" s="637"/>
      <c r="BV9" s="637"/>
      <c r="BW9" s="637"/>
      <c r="BX9" s="637"/>
      <c r="BY9" s="637"/>
      <c r="BZ9" s="637"/>
      <c r="CA9" s="637"/>
      <c r="CB9" s="641"/>
      <c r="CD9" s="630" t="s">
        <v>244</v>
      </c>
      <c r="CE9" s="631"/>
      <c r="CF9" s="631"/>
      <c r="CG9" s="631"/>
      <c r="CH9" s="631"/>
      <c r="CI9" s="631"/>
      <c r="CJ9" s="631"/>
      <c r="CK9" s="631"/>
      <c r="CL9" s="631"/>
      <c r="CM9" s="631"/>
      <c r="CN9" s="631"/>
      <c r="CO9" s="631"/>
      <c r="CP9" s="631"/>
      <c r="CQ9" s="632"/>
      <c r="CR9" s="633">
        <v>769121</v>
      </c>
      <c r="CS9" s="634"/>
      <c r="CT9" s="634"/>
      <c r="CU9" s="634"/>
      <c r="CV9" s="634"/>
      <c r="CW9" s="634"/>
      <c r="CX9" s="634"/>
      <c r="CY9" s="635"/>
      <c r="CZ9" s="636">
        <v>10.8</v>
      </c>
      <c r="DA9" s="636"/>
      <c r="DB9" s="636"/>
      <c r="DC9" s="636"/>
      <c r="DD9" s="642" t="s">
        <v>130</v>
      </c>
      <c r="DE9" s="634"/>
      <c r="DF9" s="634"/>
      <c r="DG9" s="634"/>
      <c r="DH9" s="634"/>
      <c r="DI9" s="634"/>
      <c r="DJ9" s="634"/>
      <c r="DK9" s="634"/>
      <c r="DL9" s="634"/>
      <c r="DM9" s="634"/>
      <c r="DN9" s="634"/>
      <c r="DO9" s="634"/>
      <c r="DP9" s="635"/>
      <c r="DQ9" s="642">
        <v>650114</v>
      </c>
      <c r="DR9" s="634"/>
      <c r="DS9" s="634"/>
      <c r="DT9" s="634"/>
      <c r="DU9" s="634"/>
      <c r="DV9" s="634"/>
      <c r="DW9" s="634"/>
      <c r="DX9" s="634"/>
      <c r="DY9" s="634"/>
      <c r="DZ9" s="634"/>
      <c r="EA9" s="634"/>
      <c r="EB9" s="634"/>
      <c r="EC9" s="643"/>
    </row>
    <row r="10" spans="2:143" ht="11.25" customHeight="1" x14ac:dyDescent="0.15">
      <c r="B10" s="630" t="s">
        <v>245</v>
      </c>
      <c r="C10" s="631"/>
      <c r="D10" s="631"/>
      <c r="E10" s="631"/>
      <c r="F10" s="631"/>
      <c r="G10" s="631"/>
      <c r="H10" s="631"/>
      <c r="I10" s="631"/>
      <c r="J10" s="631"/>
      <c r="K10" s="631"/>
      <c r="L10" s="631"/>
      <c r="M10" s="631"/>
      <c r="N10" s="631"/>
      <c r="O10" s="631"/>
      <c r="P10" s="631"/>
      <c r="Q10" s="632"/>
      <c r="R10" s="633" t="s">
        <v>130</v>
      </c>
      <c r="S10" s="634"/>
      <c r="T10" s="634"/>
      <c r="U10" s="634"/>
      <c r="V10" s="634"/>
      <c r="W10" s="634"/>
      <c r="X10" s="634"/>
      <c r="Y10" s="635"/>
      <c r="Z10" s="636" t="s">
        <v>130</v>
      </c>
      <c r="AA10" s="636"/>
      <c r="AB10" s="636"/>
      <c r="AC10" s="636"/>
      <c r="AD10" s="637" t="s">
        <v>130</v>
      </c>
      <c r="AE10" s="637"/>
      <c r="AF10" s="637"/>
      <c r="AG10" s="637"/>
      <c r="AH10" s="637"/>
      <c r="AI10" s="637"/>
      <c r="AJ10" s="637"/>
      <c r="AK10" s="637"/>
      <c r="AL10" s="638" t="s">
        <v>130</v>
      </c>
      <c r="AM10" s="639"/>
      <c r="AN10" s="639"/>
      <c r="AO10" s="640"/>
      <c r="AP10" s="630" t="s">
        <v>246</v>
      </c>
      <c r="AQ10" s="631"/>
      <c r="AR10" s="631"/>
      <c r="AS10" s="631"/>
      <c r="AT10" s="631"/>
      <c r="AU10" s="631"/>
      <c r="AV10" s="631"/>
      <c r="AW10" s="631"/>
      <c r="AX10" s="631"/>
      <c r="AY10" s="631"/>
      <c r="AZ10" s="631"/>
      <c r="BA10" s="631"/>
      <c r="BB10" s="631"/>
      <c r="BC10" s="631"/>
      <c r="BD10" s="631"/>
      <c r="BE10" s="631"/>
      <c r="BF10" s="632"/>
      <c r="BG10" s="633">
        <v>14812</v>
      </c>
      <c r="BH10" s="634"/>
      <c r="BI10" s="634"/>
      <c r="BJ10" s="634"/>
      <c r="BK10" s="634"/>
      <c r="BL10" s="634"/>
      <c r="BM10" s="634"/>
      <c r="BN10" s="635"/>
      <c r="BO10" s="636">
        <v>1.4</v>
      </c>
      <c r="BP10" s="636"/>
      <c r="BQ10" s="636"/>
      <c r="BR10" s="636"/>
      <c r="BS10" s="637" t="s">
        <v>130</v>
      </c>
      <c r="BT10" s="637"/>
      <c r="BU10" s="637"/>
      <c r="BV10" s="637"/>
      <c r="BW10" s="637"/>
      <c r="BX10" s="637"/>
      <c r="BY10" s="637"/>
      <c r="BZ10" s="637"/>
      <c r="CA10" s="637"/>
      <c r="CB10" s="641"/>
      <c r="CD10" s="630" t="s">
        <v>247</v>
      </c>
      <c r="CE10" s="631"/>
      <c r="CF10" s="631"/>
      <c r="CG10" s="631"/>
      <c r="CH10" s="631"/>
      <c r="CI10" s="631"/>
      <c r="CJ10" s="631"/>
      <c r="CK10" s="631"/>
      <c r="CL10" s="631"/>
      <c r="CM10" s="631"/>
      <c r="CN10" s="631"/>
      <c r="CO10" s="631"/>
      <c r="CP10" s="631"/>
      <c r="CQ10" s="632"/>
      <c r="CR10" s="633" t="s">
        <v>130</v>
      </c>
      <c r="CS10" s="634"/>
      <c r="CT10" s="634"/>
      <c r="CU10" s="634"/>
      <c r="CV10" s="634"/>
      <c r="CW10" s="634"/>
      <c r="CX10" s="634"/>
      <c r="CY10" s="635"/>
      <c r="CZ10" s="636" t="s">
        <v>130</v>
      </c>
      <c r="DA10" s="636"/>
      <c r="DB10" s="636"/>
      <c r="DC10" s="636"/>
      <c r="DD10" s="642" t="s">
        <v>130</v>
      </c>
      <c r="DE10" s="634"/>
      <c r="DF10" s="634"/>
      <c r="DG10" s="634"/>
      <c r="DH10" s="634"/>
      <c r="DI10" s="634"/>
      <c r="DJ10" s="634"/>
      <c r="DK10" s="634"/>
      <c r="DL10" s="634"/>
      <c r="DM10" s="634"/>
      <c r="DN10" s="634"/>
      <c r="DO10" s="634"/>
      <c r="DP10" s="635"/>
      <c r="DQ10" s="642" t="s">
        <v>130</v>
      </c>
      <c r="DR10" s="634"/>
      <c r="DS10" s="634"/>
      <c r="DT10" s="634"/>
      <c r="DU10" s="634"/>
      <c r="DV10" s="634"/>
      <c r="DW10" s="634"/>
      <c r="DX10" s="634"/>
      <c r="DY10" s="634"/>
      <c r="DZ10" s="634"/>
      <c r="EA10" s="634"/>
      <c r="EB10" s="634"/>
      <c r="EC10" s="643"/>
    </row>
    <row r="11" spans="2:143" ht="11.25" customHeight="1" x14ac:dyDescent="0.15">
      <c r="B11" s="630" t="s">
        <v>248</v>
      </c>
      <c r="C11" s="631"/>
      <c r="D11" s="631"/>
      <c r="E11" s="631"/>
      <c r="F11" s="631"/>
      <c r="G11" s="631"/>
      <c r="H11" s="631"/>
      <c r="I11" s="631"/>
      <c r="J11" s="631"/>
      <c r="K11" s="631"/>
      <c r="L11" s="631"/>
      <c r="M11" s="631"/>
      <c r="N11" s="631"/>
      <c r="O11" s="631"/>
      <c r="P11" s="631"/>
      <c r="Q11" s="632"/>
      <c r="R11" s="633">
        <v>243217</v>
      </c>
      <c r="S11" s="634"/>
      <c r="T11" s="634"/>
      <c r="U11" s="634"/>
      <c r="V11" s="634"/>
      <c r="W11" s="634"/>
      <c r="X11" s="634"/>
      <c r="Y11" s="635"/>
      <c r="Z11" s="638">
        <v>3.1</v>
      </c>
      <c r="AA11" s="639"/>
      <c r="AB11" s="639"/>
      <c r="AC11" s="645"/>
      <c r="AD11" s="642">
        <v>243217</v>
      </c>
      <c r="AE11" s="634"/>
      <c r="AF11" s="634"/>
      <c r="AG11" s="634"/>
      <c r="AH11" s="634"/>
      <c r="AI11" s="634"/>
      <c r="AJ11" s="634"/>
      <c r="AK11" s="635"/>
      <c r="AL11" s="638">
        <v>5.5</v>
      </c>
      <c r="AM11" s="639"/>
      <c r="AN11" s="639"/>
      <c r="AO11" s="640"/>
      <c r="AP11" s="630" t="s">
        <v>249</v>
      </c>
      <c r="AQ11" s="631"/>
      <c r="AR11" s="631"/>
      <c r="AS11" s="631"/>
      <c r="AT11" s="631"/>
      <c r="AU11" s="631"/>
      <c r="AV11" s="631"/>
      <c r="AW11" s="631"/>
      <c r="AX11" s="631"/>
      <c r="AY11" s="631"/>
      <c r="AZ11" s="631"/>
      <c r="BA11" s="631"/>
      <c r="BB11" s="631"/>
      <c r="BC11" s="631"/>
      <c r="BD11" s="631"/>
      <c r="BE11" s="631"/>
      <c r="BF11" s="632"/>
      <c r="BG11" s="633">
        <v>25035</v>
      </c>
      <c r="BH11" s="634"/>
      <c r="BI11" s="634"/>
      <c r="BJ11" s="634"/>
      <c r="BK11" s="634"/>
      <c r="BL11" s="634"/>
      <c r="BM11" s="634"/>
      <c r="BN11" s="635"/>
      <c r="BO11" s="636">
        <v>2.4</v>
      </c>
      <c r="BP11" s="636"/>
      <c r="BQ11" s="636"/>
      <c r="BR11" s="636"/>
      <c r="BS11" s="637" t="s">
        <v>130</v>
      </c>
      <c r="BT11" s="637"/>
      <c r="BU11" s="637"/>
      <c r="BV11" s="637"/>
      <c r="BW11" s="637"/>
      <c r="BX11" s="637"/>
      <c r="BY11" s="637"/>
      <c r="BZ11" s="637"/>
      <c r="CA11" s="637"/>
      <c r="CB11" s="641"/>
      <c r="CD11" s="630" t="s">
        <v>250</v>
      </c>
      <c r="CE11" s="631"/>
      <c r="CF11" s="631"/>
      <c r="CG11" s="631"/>
      <c r="CH11" s="631"/>
      <c r="CI11" s="631"/>
      <c r="CJ11" s="631"/>
      <c r="CK11" s="631"/>
      <c r="CL11" s="631"/>
      <c r="CM11" s="631"/>
      <c r="CN11" s="631"/>
      <c r="CO11" s="631"/>
      <c r="CP11" s="631"/>
      <c r="CQ11" s="632"/>
      <c r="CR11" s="633">
        <v>135170</v>
      </c>
      <c r="CS11" s="634"/>
      <c r="CT11" s="634"/>
      <c r="CU11" s="634"/>
      <c r="CV11" s="634"/>
      <c r="CW11" s="634"/>
      <c r="CX11" s="634"/>
      <c r="CY11" s="635"/>
      <c r="CZ11" s="636">
        <v>1.9</v>
      </c>
      <c r="DA11" s="636"/>
      <c r="DB11" s="636"/>
      <c r="DC11" s="636"/>
      <c r="DD11" s="642">
        <v>35121</v>
      </c>
      <c r="DE11" s="634"/>
      <c r="DF11" s="634"/>
      <c r="DG11" s="634"/>
      <c r="DH11" s="634"/>
      <c r="DI11" s="634"/>
      <c r="DJ11" s="634"/>
      <c r="DK11" s="634"/>
      <c r="DL11" s="634"/>
      <c r="DM11" s="634"/>
      <c r="DN11" s="634"/>
      <c r="DO11" s="634"/>
      <c r="DP11" s="635"/>
      <c r="DQ11" s="642">
        <v>101259</v>
      </c>
      <c r="DR11" s="634"/>
      <c r="DS11" s="634"/>
      <c r="DT11" s="634"/>
      <c r="DU11" s="634"/>
      <c r="DV11" s="634"/>
      <c r="DW11" s="634"/>
      <c r="DX11" s="634"/>
      <c r="DY11" s="634"/>
      <c r="DZ11" s="634"/>
      <c r="EA11" s="634"/>
      <c r="EB11" s="634"/>
      <c r="EC11" s="643"/>
    </row>
    <row r="12" spans="2:143" ht="11.25" customHeight="1" x14ac:dyDescent="0.15">
      <c r="B12" s="630" t="s">
        <v>251</v>
      </c>
      <c r="C12" s="631"/>
      <c r="D12" s="631"/>
      <c r="E12" s="631"/>
      <c r="F12" s="631"/>
      <c r="G12" s="631"/>
      <c r="H12" s="631"/>
      <c r="I12" s="631"/>
      <c r="J12" s="631"/>
      <c r="K12" s="631"/>
      <c r="L12" s="631"/>
      <c r="M12" s="631"/>
      <c r="N12" s="631"/>
      <c r="O12" s="631"/>
      <c r="P12" s="631"/>
      <c r="Q12" s="632"/>
      <c r="R12" s="633" t="s">
        <v>130</v>
      </c>
      <c r="S12" s="634"/>
      <c r="T12" s="634"/>
      <c r="U12" s="634"/>
      <c r="V12" s="634"/>
      <c r="W12" s="634"/>
      <c r="X12" s="634"/>
      <c r="Y12" s="635"/>
      <c r="Z12" s="636" t="s">
        <v>130</v>
      </c>
      <c r="AA12" s="636"/>
      <c r="AB12" s="636"/>
      <c r="AC12" s="636"/>
      <c r="AD12" s="637" t="s">
        <v>130</v>
      </c>
      <c r="AE12" s="637"/>
      <c r="AF12" s="637"/>
      <c r="AG12" s="637"/>
      <c r="AH12" s="637"/>
      <c r="AI12" s="637"/>
      <c r="AJ12" s="637"/>
      <c r="AK12" s="637"/>
      <c r="AL12" s="638" t="s">
        <v>130</v>
      </c>
      <c r="AM12" s="639"/>
      <c r="AN12" s="639"/>
      <c r="AO12" s="640"/>
      <c r="AP12" s="630" t="s">
        <v>252</v>
      </c>
      <c r="AQ12" s="631"/>
      <c r="AR12" s="631"/>
      <c r="AS12" s="631"/>
      <c r="AT12" s="631"/>
      <c r="AU12" s="631"/>
      <c r="AV12" s="631"/>
      <c r="AW12" s="631"/>
      <c r="AX12" s="631"/>
      <c r="AY12" s="631"/>
      <c r="AZ12" s="631"/>
      <c r="BA12" s="631"/>
      <c r="BB12" s="631"/>
      <c r="BC12" s="631"/>
      <c r="BD12" s="631"/>
      <c r="BE12" s="631"/>
      <c r="BF12" s="632"/>
      <c r="BG12" s="633">
        <v>486492</v>
      </c>
      <c r="BH12" s="634"/>
      <c r="BI12" s="634"/>
      <c r="BJ12" s="634"/>
      <c r="BK12" s="634"/>
      <c r="BL12" s="634"/>
      <c r="BM12" s="634"/>
      <c r="BN12" s="635"/>
      <c r="BO12" s="636">
        <v>47.3</v>
      </c>
      <c r="BP12" s="636"/>
      <c r="BQ12" s="636"/>
      <c r="BR12" s="636"/>
      <c r="BS12" s="637" t="s">
        <v>130</v>
      </c>
      <c r="BT12" s="637"/>
      <c r="BU12" s="637"/>
      <c r="BV12" s="637"/>
      <c r="BW12" s="637"/>
      <c r="BX12" s="637"/>
      <c r="BY12" s="637"/>
      <c r="BZ12" s="637"/>
      <c r="CA12" s="637"/>
      <c r="CB12" s="641"/>
      <c r="CD12" s="630" t="s">
        <v>253</v>
      </c>
      <c r="CE12" s="631"/>
      <c r="CF12" s="631"/>
      <c r="CG12" s="631"/>
      <c r="CH12" s="631"/>
      <c r="CI12" s="631"/>
      <c r="CJ12" s="631"/>
      <c r="CK12" s="631"/>
      <c r="CL12" s="631"/>
      <c r="CM12" s="631"/>
      <c r="CN12" s="631"/>
      <c r="CO12" s="631"/>
      <c r="CP12" s="631"/>
      <c r="CQ12" s="632"/>
      <c r="CR12" s="633">
        <v>33524</v>
      </c>
      <c r="CS12" s="634"/>
      <c r="CT12" s="634"/>
      <c r="CU12" s="634"/>
      <c r="CV12" s="634"/>
      <c r="CW12" s="634"/>
      <c r="CX12" s="634"/>
      <c r="CY12" s="635"/>
      <c r="CZ12" s="636">
        <v>0.5</v>
      </c>
      <c r="DA12" s="636"/>
      <c r="DB12" s="636"/>
      <c r="DC12" s="636"/>
      <c r="DD12" s="642">
        <v>17399</v>
      </c>
      <c r="DE12" s="634"/>
      <c r="DF12" s="634"/>
      <c r="DG12" s="634"/>
      <c r="DH12" s="634"/>
      <c r="DI12" s="634"/>
      <c r="DJ12" s="634"/>
      <c r="DK12" s="634"/>
      <c r="DL12" s="634"/>
      <c r="DM12" s="634"/>
      <c r="DN12" s="634"/>
      <c r="DO12" s="634"/>
      <c r="DP12" s="635"/>
      <c r="DQ12" s="642">
        <v>32505</v>
      </c>
      <c r="DR12" s="634"/>
      <c r="DS12" s="634"/>
      <c r="DT12" s="634"/>
      <c r="DU12" s="634"/>
      <c r="DV12" s="634"/>
      <c r="DW12" s="634"/>
      <c r="DX12" s="634"/>
      <c r="DY12" s="634"/>
      <c r="DZ12" s="634"/>
      <c r="EA12" s="634"/>
      <c r="EB12" s="634"/>
      <c r="EC12" s="643"/>
    </row>
    <row r="13" spans="2:143" ht="11.25" customHeight="1" x14ac:dyDescent="0.15">
      <c r="B13" s="630" t="s">
        <v>254</v>
      </c>
      <c r="C13" s="631"/>
      <c r="D13" s="631"/>
      <c r="E13" s="631"/>
      <c r="F13" s="631"/>
      <c r="G13" s="631"/>
      <c r="H13" s="631"/>
      <c r="I13" s="631"/>
      <c r="J13" s="631"/>
      <c r="K13" s="631"/>
      <c r="L13" s="631"/>
      <c r="M13" s="631"/>
      <c r="N13" s="631"/>
      <c r="O13" s="631"/>
      <c r="P13" s="631"/>
      <c r="Q13" s="632"/>
      <c r="R13" s="633" t="s">
        <v>130</v>
      </c>
      <c r="S13" s="634"/>
      <c r="T13" s="634"/>
      <c r="U13" s="634"/>
      <c r="V13" s="634"/>
      <c r="W13" s="634"/>
      <c r="X13" s="634"/>
      <c r="Y13" s="635"/>
      <c r="Z13" s="636" t="s">
        <v>130</v>
      </c>
      <c r="AA13" s="636"/>
      <c r="AB13" s="636"/>
      <c r="AC13" s="636"/>
      <c r="AD13" s="637" t="s">
        <v>130</v>
      </c>
      <c r="AE13" s="637"/>
      <c r="AF13" s="637"/>
      <c r="AG13" s="637"/>
      <c r="AH13" s="637"/>
      <c r="AI13" s="637"/>
      <c r="AJ13" s="637"/>
      <c r="AK13" s="637"/>
      <c r="AL13" s="638" t="s">
        <v>130</v>
      </c>
      <c r="AM13" s="639"/>
      <c r="AN13" s="639"/>
      <c r="AO13" s="640"/>
      <c r="AP13" s="630" t="s">
        <v>255</v>
      </c>
      <c r="AQ13" s="631"/>
      <c r="AR13" s="631"/>
      <c r="AS13" s="631"/>
      <c r="AT13" s="631"/>
      <c r="AU13" s="631"/>
      <c r="AV13" s="631"/>
      <c r="AW13" s="631"/>
      <c r="AX13" s="631"/>
      <c r="AY13" s="631"/>
      <c r="AZ13" s="631"/>
      <c r="BA13" s="631"/>
      <c r="BB13" s="631"/>
      <c r="BC13" s="631"/>
      <c r="BD13" s="631"/>
      <c r="BE13" s="631"/>
      <c r="BF13" s="632"/>
      <c r="BG13" s="633">
        <v>486069</v>
      </c>
      <c r="BH13" s="634"/>
      <c r="BI13" s="634"/>
      <c r="BJ13" s="634"/>
      <c r="BK13" s="634"/>
      <c r="BL13" s="634"/>
      <c r="BM13" s="634"/>
      <c r="BN13" s="635"/>
      <c r="BO13" s="636">
        <v>47.2</v>
      </c>
      <c r="BP13" s="636"/>
      <c r="BQ13" s="636"/>
      <c r="BR13" s="636"/>
      <c r="BS13" s="637" t="s">
        <v>130</v>
      </c>
      <c r="BT13" s="637"/>
      <c r="BU13" s="637"/>
      <c r="BV13" s="637"/>
      <c r="BW13" s="637"/>
      <c r="BX13" s="637"/>
      <c r="BY13" s="637"/>
      <c r="BZ13" s="637"/>
      <c r="CA13" s="637"/>
      <c r="CB13" s="641"/>
      <c r="CD13" s="630" t="s">
        <v>256</v>
      </c>
      <c r="CE13" s="631"/>
      <c r="CF13" s="631"/>
      <c r="CG13" s="631"/>
      <c r="CH13" s="631"/>
      <c r="CI13" s="631"/>
      <c r="CJ13" s="631"/>
      <c r="CK13" s="631"/>
      <c r="CL13" s="631"/>
      <c r="CM13" s="631"/>
      <c r="CN13" s="631"/>
      <c r="CO13" s="631"/>
      <c r="CP13" s="631"/>
      <c r="CQ13" s="632"/>
      <c r="CR13" s="633">
        <v>556228</v>
      </c>
      <c r="CS13" s="634"/>
      <c r="CT13" s="634"/>
      <c r="CU13" s="634"/>
      <c r="CV13" s="634"/>
      <c r="CW13" s="634"/>
      <c r="CX13" s="634"/>
      <c r="CY13" s="635"/>
      <c r="CZ13" s="636">
        <v>7.8</v>
      </c>
      <c r="DA13" s="636"/>
      <c r="DB13" s="636"/>
      <c r="DC13" s="636"/>
      <c r="DD13" s="642">
        <v>402993</v>
      </c>
      <c r="DE13" s="634"/>
      <c r="DF13" s="634"/>
      <c r="DG13" s="634"/>
      <c r="DH13" s="634"/>
      <c r="DI13" s="634"/>
      <c r="DJ13" s="634"/>
      <c r="DK13" s="634"/>
      <c r="DL13" s="634"/>
      <c r="DM13" s="634"/>
      <c r="DN13" s="634"/>
      <c r="DO13" s="634"/>
      <c r="DP13" s="635"/>
      <c r="DQ13" s="642">
        <v>198370</v>
      </c>
      <c r="DR13" s="634"/>
      <c r="DS13" s="634"/>
      <c r="DT13" s="634"/>
      <c r="DU13" s="634"/>
      <c r="DV13" s="634"/>
      <c r="DW13" s="634"/>
      <c r="DX13" s="634"/>
      <c r="DY13" s="634"/>
      <c r="DZ13" s="634"/>
      <c r="EA13" s="634"/>
      <c r="EB13" s="634"/>
      <c r="EC13" s="643"/>
    </row>
    <row r="14" spans="2:143" ht="11.25" customHeight="1" x14ac:dyDescent="0.15">
      <c r="B14" s="630" t="s">
        <v>257</v>
      </c>
      <c r="C14" s="631"/>
      <c r="D14" s="631"/>
      <c r="E14" s="631"/>
      <c r="F14" s="631"/>
      <c r="G14" s="631"/>
      <c r="H14" s="631"/>
      <c r="I14" s="631"/>
      <c r="J14" s="631"/>
      <c r="K14" s="631"/>
      <c r="L14" s="631"/>
      <c r="M14" s="631"/>
      <c r="N14" s="631"/>
      <c r="O14" s="631"/>
      <c r="P14" s="631"/>
      <c r="Q14" s="632"/>
      <c r="R14" s="633">
        <v>1</v>
      </c>
      <c r="S14" s="634"/>
      <c r="T14" s="634"/>
      <c r="U14" s="634"/>
      <c r="V14" s="634"/>
      <c r="W14" s="634"/>
      <c r="X14" s="634"/>
      <c r="Y14" s="635"/>
      <c r="Z14" s="636">
        <v>0</v>
      </c>
      <c r="AA14" s="636"/>
      <c r="AB14" s="636"/>
      <c r="AC14" s="636"/>
      <c r="AD14" s="637">
        <v>1</v>
      </c>
      <c r="AE14" s="637"/>
      <c r="AF14" s="637"/>
      <c r="AG14" s="637"/>
      <c r="AH14" s="637"/>
      <c r="AI14" s="637"/>
      <c r="AJ14" s="637"/>
      <c r="AK14" s="637"/>
      <c r="AL14" s="638">
        <v>0</v>
      </c>
      <c r="AM14" s="639"/>
      <c r="AN14" s="639"/>
      <c r="AO14" s="640"/>
      <c r="AP14" s="630" t="s">
        <v>258</v>
      </c>
      <c r="AQ14" s="631"/>
      <c r="AR14" s="631"/>
      <c r="AS14" s="631"/>
      <c r="AT14" s="631"/>
      <c r="AU14" s="631"/>
      <c r="AV14" s="631"/>
      <c r="AW14" s="631"/>
      <c r="AX14" s="631"/>
      <c r="AY14" s="631"/>
      <c r="AZ14" s="631"/>
      <c r="BA14" s="631"/>
      <c r="BB14" s="631"/>
      <c r="BC14" s="631"/>
      <c r="BD14" s="631"/>
      <c r="BE14" s="631"/>
      <c r="BF14" s="632"/>
      <c r="BG14" s="633">
        <v>45849</v>
      </c>
      <c r="BH14" s="634"/>
      <c r="BI14" s="634"/>
      <c r="BJ14" s="634"/>
      <c r="BK14" s="634"/>
      <c r="BL14" s="634"/>
      <c r="BM14" s="634"/>
      <c r="BN14" s="635"/>
      <c r="BO14" s="636">
        <v>4.5</v>
      </c>
      <c r="BP14" s="636"/>
      <c r="BQ14" s="636"/>
      <c r="BR14" s="636"/>
      <c r="BS14" s="637" t="s">
        <v>130</v>
      </c>
      <c r="BT14" s="637"/>
      <c r="BU14" s="637"/>
      <c r="BV14" s="637"/>
      <c r="BW14" s="637"/>
      <c r="BX14" s="637"/>
      <c r="BY14" s="637"/>
      <c r="BZ14" s="637"/>
      <c r="CA14" s="637"/>
      <c r="CB14" s="641"/>
      <c r="CD14" s="630" t="s">
        <v>259</v>
      </c>
      <c r="CE14" s="631"/>
      <c r="CF14" s="631"/>
      <c r="CG14" s="631"/>
      <c r="CH14" s="631"/>
      <c r="CI14" s="631"/>
      <c r="CJ14" s="631"/>
      <c r="CK14" s="631"/>
      <c r="CL14" s="631"/>
      <c r="CM14" s="631"/>
      <c r="CN14" s="631"/>
      <c r="CO14" s="631"/>
      <c r="CP14" s="631"/>
      <c r="CQ14" s="632"/>
      <c r="CR14" s="633">
        <v>315794</v>
      </c>
      <c r="CS14" s="634"/>
      <c r="CT14" s="634"/>
      <c r="CU14" s="634"/>
      <c r="CV14" s="634"/>
      <c r="CW14" s="634"/>
      <c r="CX14" s="634"/>
      <c r="CY14" s="635"/>
      <c r="CZ14" s="636">
        <v>4.4000000000000004</v>
      </c>
      <c r="DA14" s="636"/>
      <c r="DB14" s="636"/>
      <c r="DC14" s="636"/>
      <c r="DD14" s="642">
        <v>35841</v>
      </c>
      <c r="DE14" s="634"/>
      <c r="DF14" s="634"/>
      <c r="DG14" s="634"/>
      <c r="DH14" s="634"/>
      <c r="DI14" s="634"/>
      <c r="DJ14" s="634"/>
      <c r="DK14" s="634"/>
      <c r="DL14" s="634"/>
      <c r="DM14" s="634"/>
      <c r="DN14" s="634"/>
      <c r="DO14" s="634"/>
      <c r="DP14" s="635"/>
      <c r="DQ14" s="642">
        <v>284268</v>
      </c>
      <c r="DR14" s="634"/>
      <c r="DS14" s="634"/>
      <c r="DT14" s="634"/>
      <c r="DU14" s="634"/>
      <c r="DV14" s="634"/>
      <c r="DW14" s="634"/>
      <c r="DX14" s="634"/>
      <c r="DY14" s="634"/>
      <c r="DZ14" s="634"/>
      <c r="EA14" s="634"/>
      <c r="EB14" s="634"/>
      <c r="EC14" s="643"/>
    </row>
    <row r="15" spans="2:143" ht="11.25" customHeight="1" x14ac:dyDescent="0.15">
      <c r="B15" s="630" t="s">
        <v>260</v>
      </c>
      <c r="C15" s="631"/>
      <c r="D15" s="631"/>
      <c r="E15" s="631"/>
      <c r="F15" s="631"/>
      <c r="G15" s="631"/>
      <c r="H15" s="631"/>
      <c r="I15" s="631"/>
      <c r="J15" s="631"/>
      <c r="K15" s="631"/>
      <c r="L15" s="631"/>
      <c r="M15" s="631"/>
      <c r="N15" s="631"/>
      <c r="O15" s="631"/>
      <c r="P15" s="631"/>
      <c r="Q15" s="632"/>
      <c r="R15" s="633" t="s">
        <v>130</v>
      </c>
      <c r="S15" s="634"/>
      <c r="T15" s="634"/>
      <c r="U15" s="634"/>
      <c r="V15" s="634"/>
      <c r="W15" s="634"/>
      <c r="X15" s="634"/>
      <c r="Y15" s="635"/>
      <c r="Z15" s="636" t="s">
        <v>130</v>
      </c>
      <c r="AA15" s="636"/>
      <c r="AB15" s="636"/>
      <c r="AC15" s="636"/>
      <c r="AD15" s="637" t="s">
        <v>130</v>
      </c>
      <c r="AE15" s="637"/>
      <c r="AF15" s="637"/>
      <c r="AG15" s="637"/>
      <c r="AH15" s="637"/>
      <c r="AI15" s="637"/>
      <c r="AJ15" s="637"/>
      <c r="AK15" s="637"/>
      <c r="AL15" s="638" t="s">
        <v>130</v>
      </c>
      <c r="AM15" s="639"/>
      <c r="AN15" s="639"/>
      <c r="AO15" s="640"/>
      <c r="AP15" s="630" t="s">
        <v>261</v>
      </c>
      <c r="AQ15" s="631"/>
      <c r="AR15" s="631"/>
      <c r="AS15" s="631"/>
      <c r="AT15" s="631"/>
      <c r="AU15" s="631"/>
      <c r="AV15" s="631"/>
      <c r="AW15" s="631"/>
      <c r="AX15" s="631"/>
      <c r="AY15" s="631"/>
      <c r="AZ15" s="631"/>
      <c r="BA15" s="631"/>
      <c r="BB15" s="631"/>
      <c r="BC15" s="631"/>
      <c r="BD15" s="631"/>
      <c r="BE15" s="631"/>
      <c r="BF15" s="632"/>
      <c r="BG15" s="633">
        <v>56205</v>
      </c>
      <c r="BH15" s="634"/>
      <c r="BI15" s="634"/>
      <c r="BJ15" s="634"/>
      <c r="BK15" s="634"/>
      <c r="BL15" s="634"/>
      <c r="BM15" s="634"/>
      <c r="BN15" s="635"/>
      <c r="BO15" s="636">
        <v>5.5</v>
      </c>
      <c r="BP15" s="636"/>
      <c r="BQ15" s="636"/>
      <c r="BR15" s="636"/>
      <c r="BS15" s="637" t="s">
        <v>130</v>
      </c>
      <c r="BT15" s="637"/>
      <c r="BU15" s="637"/>
      <c r="BV15" s="637"/>
      <c r="BW15" s="637"/>
      <c r="BX15" s="637"/>
      <c r="BY15" s="637"/>
      <c r="BZ15" s="637"/>
      <c r="CA15" s="637"/>
      <c r="CB15" s="641"/>
      <c r="CD15" s="630" t="s">
        <v>262</v>
      </c>
      <c r="CE15" s="631"/>
      <c r="CF15" s="631"/>
      <c r="CG15" s="631"/>
      <c r="CH15" s="631"/>
      <c r="CI15" s="631"/>
      <c r="CJ15" s="631"/>
      <c r="CK15" s="631"/>
      <c r="CL15" s="631"/>
      <c r="CM15" s="631"/>
      <c r="CN15" s="631"/>
      <c r="CO15" s="631"/>
      <c r="CP15" s="631"/>
      <c r="CQ15" s="632"/>
      <c r="CR15" s="633">
        <v>795604</v>
      </c>
      <c r="CS15" s="634"/>
      <c r="CT15" s="634"/>
      <c r="CU15" s="634"/>
      <c r="CV15" s="634"/>
      <c r="CW15" s="634"/>
      <c r="CX15" s="634"/>
      <c r="CY15" s="635"/>
      <c r="CZ15" s="636">
        <v>11.2</v>
      </c>
      <c r="DA15" s="636"/>
      <c r="DB15" s="636"/>
      <c r="DC15" s="636"/>
      <c r="DD15" s="642">
        <v>330249</v>
      </c>
      <c r="DE15" s="634"/>
      <c r="DF15" s="634"/>
      <c r="DG15" s="634"/>
      <c r="DH15" s="634"/>
      <c r="DI15" s="634"/>
      <c r="DJ15" s="634"/>
      <c r="DK15" s="634"/>
      <c r="DL15" s="634"/>
      <c r="DM15" s="634"/>
      <c r="DN15" s="634"/>
      <c r="DO15" s="634"/>
      <c r="DP15" s="635"/>
      <c r="DQ15" s="642">
        <v>432248</v>
      </c>
      <c r="DR15" s="634"/>
      <c r="DS15" s="634"/>
      <c r="DT15" s="634"/>
      <c r="DU15" s="634"/>
      <c r="DV15" s="634"/>
      <c r="DW15" s="634"/>
      <c r="DX15" s="634"/>
      <c r="DY15" s="634"/>
      <c r="DZ15" s="634"/>
      <c r="EA15" s="634"/>
      <c r="EB15" s="634"/>
      <c r="EC15" s="643"/>
    </row>
    <row r="16" spans="2:143" ht="11.25" customHeight="1" x14ac:dyDescent="0.15">
      <c r="B16" s="630" t="s">
        <v>263</v>
      </c>
      <c r="C16" s="631"/>
      <c r="D16" s="631"/>
      <c r="E16" s="631"/>
      <c r="F16" s="631"/>
      <c r="G16" s="631"/>
      <c r="H16" s="631"/>
      <c r="I16" s="631"/>
      <c r="J16" s="631"/>
      <c r="K16" s="631"/>
      <c r="L16" s="631"/>
      <c r="M16" s="631"/>
      <c r="N16" s="631"/>
      <c r="O16" s="631"/>
      <c r="P16" s="631"/>
      <c r="Q16" s="632"/>
      <c r="R16" s="633">
        <v>6612</v>
      </c>
      <c r="S16" s="634"/>
      <c r="T16" s="634"/>
      <c r="U16" s="634"/>
      <c r="V16" s="634"/>
      <c r="W16" s="634"/>
      <c r="X16" s="634"/>
      <c r="Y16" s="635"/>
      <c r="Z16" s="636">
        <v>0.1</v>
      </c>
      <c r="AA16" s="636"/>
      <c r="AB16" s="636"/>
      <c r="AC16" s="636"/>
      <c r="AD16" s="637">
        <v>6612</v>
      </c>
      <c r="AE16" s="637"/>
      <c r="AF16" s="637"/>
      <c r="AG16" s="637"/>
      <c r="AH16" s="637"/>
      <c r="AI16" s="637"/>
      <c r="AJ16" s="637"/>
      <c r="AK16" s="637"/>
      <c r="AL16" s="638">
        <v>0.2</v>
      </c>
      <c r="AM16" s="639"/>
      <c r="AN16" s="639"/>
      <c r="AO16" s="640"/>
      <c r="AP16" s="630" t="s">
        <v>264</v>
      </c>
      <c r="AQ16" s="631"/>
      <c r="AR16" s="631"/>
      <c r="AS16" s="631"/>
      <c r="AT16" s="631"/>
      <c r="AU16" s="631"/>
      <c r="AV16" s="631"/>
      <c r="AW16" s="631"/>
      <c r="AX16" s="631"/>
      <c r="AY16" s="631"/>
      <c r="AZ16" s="631"/>
      <c r="BA16" s="631"/>
      <c r="BB16" s="631"/>
      <c r="BC16" s="631"/>
      <c r="BD16" s="631"/>
      <c r="BE16" s="631"/>
      <c r="BF16" s="632"/>
      <c r="BG16" s="633" t="s">
        <v>130</v>
      </c>
      <c r="BH16" s="634"/>
      <c r="BI16" s="634"/>
      <c r="BJ16" s="634"/>
      <c r="BK16" s="634"/>
      <c r="BL16" s="634"/>
      <c r="BM16" s="634"/>
      <c r="BN16" s="635"/>
      <c r="BO16" s="636" t="s">
        <v>130</v>
      </c>
      <c r="BP16" s="636"/>
      <c r="BQ16" s="636"/>
      <c r="BR16" s="636"/>
      <c r="BS16" s="637" t="s">
        <v>130</v>
      </c>
      <c r="BT16" s="637"/>
      <c r="BU16" s="637"/>
      <c r="BV16" s="637"/>
      <c r="BW16" s="637"/>
      <c r="BX16" s="637"/>
      <c r="BY16" s="637"/>
      <c r="BZ16" s="637"/>
      <c r="CA16" s="637"/>
      <c r="CB16" s="641"/>
      <c r="CD16" s="630" t="s">
        <v>265</v>
      </c>
      <c r="CE16" s="631"/>
      <c r="CF16" s="631"/>
      <c r="CG16" s="631"/>
      <c r="CH16" s="631"/>
      <c r="CI16" s="631"/>
      <c r="CJ16" s="631"/>
      <c r="CK16" s="631"/>
      <c r="CL16" s="631"/>
      <c r="CM16" s="631"/>
      <c r="CN16" s="631"/>
      <c r="CO16" s="631"/>
      <c r="CP16" s="631"/>
      <c r="CQ16" s="632"/>
      <c r="CR16" s="633">
        <v>11999</v>
      </c>
      <c r="CS16" s="634"/>
      <c r="CT16" s="634"/>
      <c r="CU16" s="634"/>
      <c r="CV16" s="634"/>
      <c r="CW16" s="634"/>
      <c r="CX16" s="634"/>
      <c r="CY16" s="635"/>
      <c r="CZ16" s="636">
        <v>0.2</v>
      </c>
      <c r="DA16" s="636"/>
      <c r="DB16" s="636"/>
      <c r="DC16" s="636"/>
      <c r="DD16" s="642" t="s">
        <v>130</v>
      </c>
      <c r="DE16" s="634"/>
      <c r="DF16" s="634"/>
      <c r="DG16" s="634"/>
      <c r="DH16" s="634"/>
      <c r="DI16" s="634"/>
      <c r="DJ16" s="634"/>
      <c r="DK16" s="634"/>
      <c r="DL16" s="634"/>
      <c r="DM16" s="634"/>
      <c r="DN16" s="634"/>
      <c r="DO16" s="634"/>
      <c r="DP16" s="635"/>
      <c r="DQ16" s="642">
        <v>1599</v>
      </c>
      <c r="DR16" s="634"/>
      <c r="DS16" s="634"/>
      <c r="DT16" s="634"/>
      <c r="DU16" s="634"/>
      <c r="DV16" s="634"/>
      <c r="DW16" s="634"/>
      <c r="DX16" s="634"/>
      <c r="DY16" s="634"/>
      <c r="DZ16" s="634"/>
      <c r="EA16" s="634"/>
      <c r="EB16" s="634"/>
      <c r="EC16" s="643"/>
    </row>
    <row r="17" spans="2:133" ht="11.25" customHeight="1" x14ac:dyDescent="0.15">
      <c r="B17" s="630" t="s">
        <v>266</v>
      </c>
      <c r="C17" s="631"/>
      <c r="D17" s="631"/>
      <c r="E17" s="631"/>
      <c r="F17" s="631"/>
      <c r="G17" s="631"/>
      <c r="H17" s="631"/>
      <c r="I17" s="631"/>
      <c r="J17" s="631"/>
      <c r="K17" s="631"/>
      <c r="L17" s="631"/>
      <c r="M17" s="631"/>
      <c r="N17" s="631"/>
      <c r="O17" s="631"/>
      <c r="P17" s="631"/>
      <c r="Q17" s="632"/>
      <c r="R17" s="633">
        <v>9402</v>
      </c>
      <c r="S17" s="634"/>
      <c r="T17" s="634"/>
      <c r="U17" s="634"/>
      <c r="V17" s="634"/>
      <c r="W17" s="634"/>
      <c r="X17" s="634"/>
      <c r="Y17" s="635"/>
      <c r="Z17" s="636">
        <v>0.1</v>
      </c>
      <c r="AA17" s="636"/>
      <c r="AB17" s="636"/>
      <c r="AC17" s="636"/>
      <c r="AD17" s="637">
        <v>9402</v>
      </c>
      <c r="AE17" s="637"/>
      <c r="AF17" s="637"/>
      <c r="AG17" s="637"/>
      <c r="AH17" s="637"/>
      <c r="AI17" s="637"/>
      <c r="AJ17" s="637"/>
      <c r="AK17" s="637"/>
      <c r="AL17" s="638">
        <v>0.2</v>
      </c>
      <c r="AM17" s="639"/>
      <c r="AN17" s="639"/>
      <c r="AO17" s="640"/>
      <c r="AP17" s="630" t="s">
        <v>267</v>
      </c>
      <c r="AQ17" s="631"/>
      <c r="AR17" s="631"/>
      <c r="AS17" s="631"/>
      <c r="AT17" s="631"/>
      <c r="AU17" s="631"/>
      <c r="AV17" s="631"/>
      <c r="AW17" s="631"/>
      <c r="AX17" s="631"/>
      <c r="AY17" s="631"/>
      <c r="AZ17" s="631"/>
      <c r="BA17" s="631"/>
      <c r="BB17" s="631"/>
      <c r="BC17" s="631"/>
      <c r="BD17" s="631"/>
      <c r="BE17" s="631"/>
      <c r="BF17" s="632"/>
      <c r="BG17" s="633" t="s">
        <v>130</v>
      </c>
      <c r="BH17" s="634"/>
      <c r="BI17" s="634"/>
      <c r="BJ17" s="634"/>
      <c r="BK17" s="634"/>
      <c r="BL17" s="634"/>
      <c r="BM17" s="634"/>
      <c r="BN17" s="635"/>
      <c r="BO17" s="636" t="s">
        <v>130</v>
      </c>
      <c r="BP17" s="636"/>
      <c r="BQ17" s="636"/>
      <c r="BR17" s="636"/>
      <c r="BS17" s="637" t="s">
        <v>130</v>
      </c>
      <c r="BT17" s="637"/>
      <c r="BU17" s="637"/>
      <c r="BV17" s="637"/>
      <c r="BW17" s="637"/>
      <c r="BX17" s="637"/>
      <c r="BY17" s="637"/>
      <c r="BZ17" s="637"/>
      <c r="CA17" s="637"/>
      <c r="CB17" s="641"/>
      <c r="CD17" s="630" t="s">
        <v>268</v>
      </c>
      <c r="CE17" s="631"/>
      <c r="CF17" s="631"/>
      <c r="CG17" s="631"/>
      <c r="CH17" s="631"/>
      <c r="CI17" s="631"/>
      <c r="CJ17" s="631"/>
      <c r="CK17" s="631"/>
      <c r="CL17" s="631"/>
      <c r="CM17" s="631"/>
      <c r="CN17" s="631"/>
      <c r="CO17" s="631"/>
      <c r="CP17" s="631"/>
      <c r="CQ17" s="632"/>
      <c r="CR17" s="633">
        <v>1006233</v>
      </c>
      <c r="CS17" s="634"/>
      <c r="CT17" s="634"/>
      <c r="CU17" s="634"/>
      <c r="CV17" s="634"/>
      <c r="CW17" s="634"/>
      <c r="CX17" s="634"/>
      <c r="CY17" s="635"/>
      <c r="CZ17" s="636">
        <v>14.2</v>
      </c>
      <c r="DA17" s="636"/>
      <c r="DB17" s="636"/>
      <c r="DC17" s="636"/>
      <c r="DD17" s="642" t="s">
        <v>130</v>
      </c>
      <c r="DE17" s="634"/>
      <c r="DF17" s="634"/>
      <c r="DG17" s="634"/>
      <c r="DH17" s="634"/>
      <c r="DI17" s="634"/>
      <c r="DJ17" s="634"/>
      <c r="DK17" s="634"/>
      <c r="DL17" s="634"/>
      <c r="DM17" s="634"/>
      <c r="DN17" s="634"/>
      <c r="DO17" s="634"/>
      <c r="DP17" s="635"/>
      <c r="DQ17" s="642">
        <v>1006233</v>
      </c>
      <c r="DR17" s="634"/>
      <c r="DS17" s="634"/>
      <c r="DT17" s="634"/>
      <c r="DU17" s="634"/>
      <c r="DV17" s="634"/>
      <c r="DW17" s="634"/>
      <c r="DX17" s="634"/>
      <c r="DY17" s="634"/>
      <c r="DZ17" s="634"/>
      <c r="EA17" s="634"/>
      <c r="EB17" s="634"/>
      <c r="EC17" s="643"/>
    </row>
    <row r="18" spans="2:133" ht="11.25" customHeight="1" x14ac:dyDescent="0.15">
      <c r="B18" s="630" t="s">
        <v>269</v>
      </c>
      <c r="C18" s="631"/>
      <c r="D18" s="631"/>
      <c r="E18" s="631"/>
      <c r="F18" s="631"/>
      <c r="G18" s="631"/>
      <c r="H18" s="631"/>
      <c r="I18" s="631"/>
      <c r="J18" s="631"/>
      <c r="K18" s="631"/>
      <c r="L18" s="631"/>
      <c r="M18" s="631"/>
      <c r="N18" s="631"/>
      <c r="O18" s="631"/>
      <c r="P18" s="631"/>
      <c r="Q18" s="632"/>
      <c r="R18" s="633">
        <v>14317</v>
      </c>
      <c r="S18" s="634"/>
      <c r="T18" s="634"/>
      <c r="U18" s="634"/>
      <c r="V18" s="634"/>
      <c r="W18" s="634"/>
      <c r="X18" s="634"/>
      <c r="Y18" s="635"/>
      <c r="Z18" s="636">
        <v>0.2</v>
      </c>
      <c r="AA18" s="636"/>
      <c r="AB18" s="636"/>
      <c r="AC18" s="636"/>
      <c r="AD18" s="637">
        <v>14317</v>
      </c>
      <c r="AE18" s="637"/>
      <c r="AF18" s="637"/>
      <c r="AG18" s="637"/>
      <c r="AH18" s="637"/>
      <c r="AI18" s="637"/>
      <c r="AJ18" s="637"/>
      <c r="AK18" s="637"/>
      <c r="AL18" s="638">
        <v>0.30000001192092896</v>
      </c>
      <c r="AM18" s="639"/>
      <c r="AN18" s="639"/>
      <c r="AO18" s="640"/>
      <c r="AP18" s="630" t="s">
        <v>270</v>
      </c>
      <c r="AQ18" s="631"/>
      <c r="AR18" s="631"/>
      <c r="AS18" s="631"/>
      <c r="AT18" s="631"/>
      <c r="AU18" s="631"/>
      <c r="AV18" s="631"/>
      <c r="AW18" s="631"/>
      <c r="AX18" s="631"/>
      <c r="AY18" s="631"/>
      <c r="AZ18" s="631"/>
      <c r="BA18" s="631"/>
      <c r="BB18" s="631"/>
      <c r="BC18" s="631"/>
      <c r="BD18" s="631"/>
      <c r="BE18" s="631"/>
      <c r="BF18" s="632"/>
      <c r="BG18" s="633" t="s">
        <v>130</v>
      </c>
      <c r="BH18" s="634"/>
      <c r="BI18" s="634"/>
      <c r="BJ18" s="634"/>
      <c r="BK18" s="634"/>
      <c r="BL18" s="634"/>
      <c r="BM18" s="634"/>
      <c r="BN18" s="635"/>
      <c r="BO18" s="636" t="s">
        <v>130</v>
      </c>
      <c r="BP18" s="636"/>
      <c r="BQ18" s="636"/>
      <c r="BR18" s="636"/>
      <c r="BS18" s="637" t="s">
        <v>130</v>
      </c>
      <c r="BT18" s="637"/>
      <c r="BU18" s="637"/>
      <c r="BV18" s="637"/>
      <c r="BW18" s="637"/>
      <c r="BX18" s="637"/>
      <c r="BY18" s="637"/>
      <c r="BZ18" s="637"/>
      <c r="CA18" s="637"/>
      <c r="CB18" s="641"/>
      <c r="CD18" s="630" t="s">
        <v>271</v>
      </c>
      <c r="CE18" s="631"/>
      <c r="CF18" s="631"/>
      <c r="CG18" s="631"/>
      <c r="CH18" s="631"/>
      <c r="CI18" s="631"/>
      <c r="CJ18" s="631"/>
      <c r="CK18" s="631"/>
      <c r="CL18" s="631"/>
      <c r="CM18" s="631"/>
      <c r="CN18" s="631"/>
      <c r="CO18" s="631"/>
      <c r="CP18" s="631"/>
      <c r="CQ18" s="632"/>
      <c r="CR18" s="633" t="s">
        <v>130</v>
      </c>
      <c r="CS18" s="634"/>
      <c r="CT18" s="634"/>
      <c r="CU18" s="634"/>
      <c r="CV18" s="634"/>
      <c r="CW18" s="634"/>
      <c r="CX18" s="634"/>
      <c r="CY18" s="635"/>
      <c r="CZ18" s="636" t="s">
        <v>130</v>
      </c>
      <c r="DA18" s="636"/>
      <c r="DB18" s="636"/>
      <c r="DC18" s="636"/>
      <c r="DD18" s="642" t="s">
        <v>130</v>
      </c>
      <c r="DE18" s="634"/>
      <c r="DF18" s="634"/>
      <c r="DG18" s="634"/>
      <c r="DH18" s="634"/>
      <c r="DI18" s="634"/>
      <c r="DJ18" s="634"/>
      <c r="DK18" s="634"/>
      <c r="DL18" s="634"/>
      <c r="DM18" s="634"/>
      <c r="DN18" s="634"/>
      <c r="DO18" s="634"/>
      <c r="DP18" s="635"/>
      <c r="DQ18" s="642" t="s">
        <v>130</v>
      </c>
      <c r="DR18" s="634"/>
      <c r="DS18" s="634"/>
      <c r="DT18" s="634"/>
      <c r="DU18" s="634"/>
      <c r="DV18" s="634"/>
      <c r="DW18" s="634"/>
      <c r="DX18" s="634"/>
      <c r="DY18" s="634"/>
      <c r="DZ18" s="634"/>
      <c r="EA18" s="634"/>
      <c r="EB18" s="634"/>
      <c r="EC18" s="643"/>
    </row>
    <row r="19" spans="2:133" ht="11.25" customHeight="1" x14ac:dyDescent="0.15">
      <c r="B19" s="630" t="s">
        <v>272</v>
      </c>
      <c r="C19" s="631"/>
      <c r="D19" s="631"/>
      <c r="E19" s="631"/>
      <c r="F19" s="631"/>
      <c r="G19" s="631"/>
      <c r="H19" s="631"/>
      <c r="I19" s="631"/>
      <c r="J19" s="631"/>
      <c r="K19" s="631"/>
      <c r="L19" s="631"/>
      <c r="M19" s="631"/>
      <c r="N19" s="631"/>
      <c r="O19" s="631"/>
      <c r="P19" s="631"/>
      <c r="Q19" s="632"/>
      <c r="R19" s="633">
        <v>8033</v>
      </c>
      <c r="S19" s="634"/>
      <c r="T19" s="634"/>
      <c r="U19" s="634"/>
      <c r="V19" s="634"/>
      <c r="W19" s="634"/>
      <c r="X19" s="634"/>
      <c r="Y19" s="635"/>
      <c r="Z19" s="636">
        <v>0.1</v>
      </c>
      <c r="AA19" s="636"/>
      <c r="AB19" s="636"/>
      <c r="AC19" s="636"/>
      <c r="AD19" s="637">
        <v>8033</v>
      </c>
      <c r="AE19" s="637"/>
      <c r="AF19" s="637"/>
      <c r="AG19" s="637"/>
      <c r="AH19" s="637"/>
      <c r="AI19" s="637"/>
      <c r="AJ19" s="637"/>
      <c r="AK19" s="637"/>
      <c r="AL19" s="638">
        <v>0.2</v>
      </c>
      <c r="AM19" s="639"/>
      <c r="AN19" s="639"/>
      <c r="AO19" s="640"/>
      <c r="AP19" s="630" t="s">
        <v>273</v>
      </c>
      <c r="AQ19" s="631"/>
      <c r="AR19" s="631"/>
      <c r="AS19" s="631"/>
      <c r="AT19" s="631"/>
      <c r="AU19" s="631"/>
      <c r="AV19" s="631"/>
      <c r="AW19" s="631"/>
      <c r="AX19" s="631"/>
      <c r="AY19" s="631"/>
      <c r="AZ19" s="631"/>
      <c r="BA19" s="631"/>
      <c r="BB19" s="631"/>
      <c r="BC19" s="631"/>
      <c r="BD19" s="631"/>
      <c r="BE19" s="631"/>
      <c r="BF19" s="632"/>
      <c r="BG19" s="633" t="s">
        <v>130</v>
      </c>
      <c r="BH19" s="634"/>
      <c r="BI19" s="634"/>
      <c r="BJ19" s="634"/>
      <c r="BK19" s="634"/>
      <c r="BL19" s="634"/>
      <c r="BM19" s="634"/>
      <c r="BN19" s="635"/>
      <c r="BO19" s="636" t="s">
        <v>130</v>
      </c>
      <c r="BP19" s="636"/>
      <c r="BQ19" s="636"/>
      <c r="BR19" s="636"/>
      <c r="BS19" s="637" t="s">
        <v>130</v>
      </c>
      <c r="BT19" s="637"/>
      <c r="BU19" s="637"/>
      <c r="BV19" s="637"/>
      <c r="BW19" s="637"/>
      <c r="BX19" s="637"/>
      <c r="BY19" s="637"/>
      <c r="BZ19" s="637"/>
      <c r="CA19" s="637"/>
      <c r="CB19" s="641"/>
      <c r="CD19" s="630" t="s">
        <v>274</v>
      </c>
      <c r="CE19" s="631"/>
      <c r="CF19" s="631"/>
      <c r="CG19" s="631"/>
      <c r="CH19" s="631"/>
      <c r="CI19" s="631"/>
      <c r="CJ19" s="631"/>
      <c r="CK19" s="631"/>
      <c r="CL19" s="631"/>
      <c r="CM19" s="631"/>
      <c r="CN19" s="631"/>
      <c r="CO19" s="631"/>
      <c r="CP19" s="631"/>
      <c r="CQ19" s="632"/>
      <c r="CR19" s="633" t="s">
        <v>130</v>
      </c>
      <c r="CS19" s="634"/>
      <c r="CT19" s="634"/>
      <c r="CU19" s="634"/>
      <c r="CV19" s="634"/>
      <c r="CW19" s="634"/>
      <c r="CX19" s="634"/>
      <c r="CY19" s="635"/>
      <c r="CZ19" s="636" t="s">
        <v>130</v>
      </c>
      <c r="DA19" s="636"/>
      <c r="DB19" s="636"/>
      <c r="DC19" s="636"/>
      <c r="DD19" s="642" t="s">
        <v>130</v>
      </c>
      <c r="DE19" s="634"/>
      <c r="DF19" s="634"/>
      <c r="DG19" s="634"/>
      <c r="DH19" s="634"/>
      <c r="DI19" s="634"/>
      <c r="DJ19" s="634"/>
      <c r="DK19" s="634"/>
      <c r="DL19" s="634"/>
      <c r="DM19" s="634"/>
      <c r="DN19" s="634"/>
      <c r="DO19" s="634"/>
      <c r="DP19" s="635"/>
      <c r="DQ19" s="642" t="s">
        <v>130</v>
      </c>
      <c r="DR19" s="634"/>
      <c r="DS19" s="634"/>
      <c r="DT19" s="634"/>
      <c r="DU19" s="634"/>
      <c r="DV19" s="634"/>
      <c r="DW19" s="634"/>
      <c r="DX19" s="634"/>
      <c r="DY19" s="634"/>
      <c r="DZ19" s="634"/>
      <c r="EA19" s="634"/>
      <c r="EB19" s="634"/>
      <c r="EC19" s="643"/>
    </row>
    <row r="20" spans="2:133" ht="11.25" customHeight="1" x14ac:dyDescent="0.15">
      <c r="B20" s="630" t="s">
        <v>275</v>
      </c>
      <c r="C20" s="631"/>
      <c r="D20" s="631"/>
      <c r="E20" s="631"/>
      <c r="F20" s="631"/>
      <c r="G20" s="631"/>
      <c r="H20" s="631"/>
      <c r="I20" s="631"/>
      <c r="J20" s="631"/>
      <c r="K20" s="631"/>
      <c r="L20" s="631"/>
      <c r="M20" s="631"/>
      <c r="N20" s="631"/>
      <c r="O20" s="631"/>
      <c r="P20" s="631"/>
      <c r="Q20" s="632"/>
      <c r="R20" s="633">
        <v>1959</v>
      </c>
      <c r="S20" s="634"/>
      <c r="T20" s="634"/>
      <c r="U20" s="634"/>
      <c r="V20" s="634"/>
      <c r="W20" s="634"/>
      <c r="X20" s="634"/>
      <c r="Y20" s="635"/>
      <c r="Z20" s="636">
        <v>0</v>
      </c>
      <c r="AA20" s="636"/>
      <c r="AB20" s="636"/>
      <c r="AC20" s="636"/>
      <c r="AD20" s="637">
        <v>1959</v>
      </c>
      <c r="AE20" s="637"/>
      <c r="AF20" s="637"/>
      <c r="AG20" s="637"/>
      <c r="AH20" s="637"/>
      <c r="AI20" s="637"/>
      <c r="AJ20" s="637"/>
      <c r="AK20" s="637"/>
      <c r="AL20" s="638">
        <v>0</v>
      </c>
      <c r="AM20" s="639"/>
      <c r="AN20" s="639"/>
      <c r="AO20" s="640"/>
      <c r="AP20" s="630" t="s">
        <v>276</v>
      </c>
      <c r="AQ20" s="631"/>
      <c r="AR20" s="631"/>
      <c r="AS20" s="631"/>
      <c r="AT20" s="631"/>
      <c r="AU20" s="631"/>
      <c r="AV20" s="631"/>
      <c r="AW20" s="631"/>
      <c r="AX20" s="631"/>
      <c r="AY20" s="631"/>
      <c r="AZ20" s="631"/>
      <c r="BA20" s="631"/>
      <c r="BB20" s="631"/>
      <c r="BC20" s="631"/>
      <c r="BD20" s="631"/>
      <c r="BE20" s="631"/>
      <c r="BF20" s="632"/>
      <c r="BG20" s="633" t="s">
        <v>130</v>
      </c>
      <c r="BH20" s="634"/>
      <c r="BI20" s="634"/>
      <c r="BJ20" s="634"/>
      <c r="BK20" s="634"/>
      <c r="BL20" s="634"/>
      <c r="BM20" s="634"/>
      <c r="BN20" s="635"/>
      <c r="BO20" s="636" t="s">
        <v>130</v>
      </c>
      <c r="BP20" s="636"/>
      <c r="BQ20" s="636"/>
      <c r="BR20" s="636"/>
      <c r="BS20" s="637" t="s">
        <v>130</v>
      </c>
      <c r="BT20" s="637"/>
      <c r="BU20" s="637"/>
      <c r="BV20" s="637"/>
      <c r="BW20" s="637"/>
      <c r="BX20" s="637"/>
      <c r="BY20" s="637"/>
      <c r="BZ20" s="637"/>
      <c r="CA20" s="637"/>
      <c r="CB20" s="641"/>
      <c r="CD20" s="630" t="s">
        <v>277</v>
      </c>
      <c r="CE20" s="631"/>
      <c r="CF20" s="631"/>
      <c r="CG20" s="631"/>
      <c r="CH20" s="631"/>
      <c r="CI20" s="631"/>
      <c r="CJ20" s="631"/>
      <c r="CK20" s="631"/>
      <c r="CL20" s="631"/>
      <c r="CM20" s="631"/>
      <c r="CN20" s="631"/>
      <c r="CO20" s="631"/>
      <c r="CP20" s="631"/>
      <c r="CQ20" s="632"/>
      <c r="CR20" s="633">
        <v>7098057</v>
      </c>
      <c r="CS20" s="634"/>
      <c r="CT20" s="634"/>
      <c r="CU20" s="634"/>
      <c r="CV20" s="634"/>
      <c r="CW20" s="634"/>
      <c r="CX20" s="634"/>
      <c r="CY20" s="635"/>
      <c r="CZ20" s="636">
        <v>100</v>
      </c>
      <c r="DA20" s="636"/>
      <c r="DB20" s="636"/>
      <c r="DC20" s="636"/>
      <c r="DD20" s="642">
        <v>1200089</v>
      </c>
      <c r="DE20" s="634"/>
      <c r="DF20" s="634"/>
      <c r="DG20" s="634"/>
      <c r="DH20" s="634"/>
      <c r="DI20" s="634"/>
      <c r="DJ20" s="634"/>
      <c r="DK20" s="634"/>
      <c r="DL20" s="634"/>
      <c r="DM20" s="634"/>
      <c r="DN20" s="634"/>
      <c r="DO20" s="634"/>
      <c r="DP20" s="635"/>
      <c r="DQ20" s="642">
        <v>4885246</v>
      </c>
      <c r="DR20" s="634"/>
      <c r="DS20" s="634"/>
      <c r="DT20" s="634"/>
      <c r="DU20" s="634"/>
      <c r="DV20" s="634"/>
      <c r="DW20" s="634"/>
      <c r="DX20" s="634"/>
      <c r="DY20" s="634"/>
      <c r="DZ20" s="634"/>
      <c r="EA20" s="634"/>
      <c r="EB20" s="634"/>
      <c r="EC20" s="643"/>
    </row>
    <row r="21" spans="2:133" ht="11.25" customHeight="1" x14ac:dyDescent="0.15">
      <c r="B21" s="630" t="s">
        <v>278</v>
      </c>
      <c r="C21" s="631"/>
      <c r="D21" s="631"/>
      <c r="E21" s="631"/>
      <c r="F21" s="631"/>
      <c r="G21" s="631"/>
      <c r="H21" s="631"/>
      <c r="I21" s="631"/>
      <c r="J21" s="631"/>
      <c r="K21" s="631"/>
      <c r="L21" s="631"/>
      <c r="M21" s="631"/>
      <c r="N21" s="631"/>
      <c r="O21" s="631"/>
      <c r="P21" s="631"/>
      <c r="Q21" s="632"/>
      <c r="R21" s="633">
        <v>791</v>
      </c>
      <c r="S21" s="634"/>
      <c r="T21" s="634"/>
      <c r="U21" s="634"/>
      <c r="V21" s="634"/>
      <c r="W21" s="634"/>
      <c r="X21" s="634"/>
      <c r="Y21" s="635"/>
      <c r="Z21" s="636">
        <v>0</v>
      </c>
      <c r="AA21" s="636"/>
      <c r="AB21" s="636"/>
      <c r="AC21" s="636"/>
      <c r="AD21" s="637">
        <v>791</v>
      </c>
      <c r="AE21" s="637"/>
      <c r="AF21" s="637"/>
      <c r="AG21" s="637"/>
      <c r="AH21" s="637"/>
      <c r="AI21" s="637"/>
      <c r="AJ21" s="637"/>
      <c r="AK21" s="637"/>
      <c r="AL21" s="638">
        <v>0</v>
      </c>
      <c r="AM21" s="639"/>
      <c r="AN21" s="639"/>
      <c r="AO21" s="640"/>
      <c r="AP21" s="630" t="s">
        <v>279</v>
      </c>
      <c r="AQ21" s="646"/>
      <c r="AR21" s="646"/>
      <c r="AS21" s="646"/>
      <c r="AT21" s="646"/>
      <c r="AU21" s="646"/>
      <c r="AV21" s="646"/>
      <c r="AW21" s="646"/>
      <c r="AX21" s="646"/>
      <c r="AY21" s="646"/>
      <c r="AZ21" s="646"/>
      <c r="BA21" s="646"/>
      <c r="BB21" s="646"/>
      <c r="BC21" s="646"/>
      <c r="BD21" s="646"/>
      <c r="BE21" s="646"/>
      <c r="BF21" s="647"/>
      <c r="BG21" s="633" t="s">
        <v>130</v>
      </c>
      <c r="BH21" s="634"/>
      <c r="BI21" s="634"/>
      <c r="BJ21" s="634"/>
      <c r="BK21" s="634"/>
      <c r="BL21" s="634"/>
      <c r="BM21" s="634"/>
      <c r="BN21" s="635"/>
      <c r="BO21" s="636" t="s">
        <v>130</v>
      </c>
      <c r="BP21" s="636"/>
      <c r="BQ21" s="636"/>
      <c r="BR21" s="636"/>
      <c r="BS21" s="637" t="s">
        <v>130</v>
      </c>
      <c r="BT21" s="637"/>
      <c r="BU21" s="637"/>
      <c r="BV21" s="637"/>
      <c r="BW21" s="637"/>
      <c r="BX21" s="637"/>
      <c r="BY21" s="637"/>
      <c r="BZ21" s="637"/>
      <c r="CA21" s="637"/>
      <c r="CB21" s="641"/>
      <c r="CD21" s="654"/>
      <c r="CE21" s="655"/>
      <c r="CF21" s="655"/>
      <c r="CG21" s="655"/>
      <c r="CH21" s="655"/>
      <c r="CI21" s="655"/>
      <c r="CJ21" s="655"/>
      <c r="CK21" s="655"/>
      <c r="CL21" s="655"/>
      <c r="CM21" s="655"/>
      <c r="CN21" s="655"/>
      <c r="CO21" s="655"/>
      <c r="CP21" s="655"/>
      <c r="CQ21" s="656"/>
      <c r="CR21" s="657"/>
      <c r="CS21" s="649"/>
      <c r="CT21" s="649"/>
      <c r="CU21" s="649"/>
      <c r="CV21" s="649"/>
      <c r="CW21" s="649"/>
      <c r="CX21" s="649"/>
      <c r="CY21" s="658"/>
      <c r="CZ21" s="659"/>
      <c r="DA21" s="659"/>
      <c r="DB21" s="659"/>
      <c r="DC21" s="659"/>
      <c r="DD21" s="648"/>
      <c r="DE21" s="649"/>
      <c r="DF21" s="649"/>
      <c r="DG21" s="649"/>
      <c r="DH21" s="649"/>
      <c r="DI21" s="649"/>
      <c r="DJ21" s="649"/>
      <c r="DK21" s="649"/>
      <c r="DL21" s="649"/>
      <c r="DM21" s="649"/>
      <c r="DN21" s="649"/>
      <c r="DO21" s="649"/>
      <c r="DP21" s="658"/>
      <c r="DQ21" s="648"/>
      <c r="DR21" s="649"/>
      <c r="DS21" s="649"/>
      <c r="DT21" s="649"/>
      <c r="DU21" s="649"/>
      <c r="DV21" s="649"/>
      <c r="DW21" s="649"/>
      <c r="DX21" s="649"/>
      <c r="DY21" s="649"/>
      <c r="DZ21" s="649"/>
      <c r="EA21" s="649"/>
      <c r="EB21" s="649"/>
      <c r="EC21" s="650"/>
    </row>
    <row r="22" spans="2:133" ht="11.25" customHeight="1" x14ac:dyDescent="0.15">
      <c r="B22" s="651" t="s">
        <v>280</v>
      </c>
      <c r="C22" s="652"/>
      <c r="D22" s="652"/>
      <c r="E22" s="652"/>
      <c r="F22" s="652"/>
      <c r="G22" s="652"/>
      <c r="H22" s="652"/>
      <c r="I22" s="652"/>
      <c r="J22" s="652"/>
      <c r="K22" s="652"/>
      <c r="L22" s="652"/>
      <c r="M22" s="652"/>
      <c r="N22" s="652"/>
      <c r="O22" s="652"/>
      <c r="P22" s="652"/>
      <c r="Q22" s="653"/>
      <c r="R22" s="633">
        <v>3534</v>
      </c>
      <c r="S22" s="634"/>
      <c r="T22" s="634"/>
      <c r="U22" s="634"/>
      <c r="V22" s="634"/>
      <c r="W22" s="634"/>
      <c r="X22" s="634"/>
      <c r="Y22" s="635"/>
      <c r="Z22" s="636">
        <v>0</v>
      </c>
      <c r="AA22" s="636"/>
      <c r="AB22" s="636"/>
      <c r="AC22" s="636"/>
      <c r="AD22" s="637">
        <v>3534</v>
      </c>
      <c r="AE22" s="637"/>
      <c r="AF22" s="637"/>
      <c r="AG22" s="637"/>
      <c r="AH22" s="637"/>
      <c r="AI22" s="637"/>
      <c r="AJ22" s="637"/>
      <c r="AK22" s="637"/>
      <c r="AL22" s="638">
        <v>0.10000000149011612</v>
      </c>
      <c r="AM22" s="639"/>
      <c r="AN22" s="639"/>
      <c r="AO22" s="640"/>
      <c r="AP22" s="630" t="s">
        <v>281</v>
      </c>
      <c r="AQ22" s="646"/>
      <c r="AR22" s="646"/>
      <c r="AS22" s="646"/>
      <c r="AT22" s="646"/>
      <c r="AU22" s="646"/>
      <c r="AV22" s="646"/>
      <c r="AW22" s="646"/>
      <c r="AX22" s="646"/>
      <c r="AY22" s="646"/>
      <c r="AZ22" s="646"/>
      <c r="BA22" s="646"/>
      <c r="BB22" s="646"/>
      <c r="BC22" s="646"/>
      <c r="BD22" s="646"/>
      <c r="BE22" s="646"/>
      <c r="BF22" s="647"/>
      <c r="BG22" s="633" t="s">
        <v>130</v>
      </c>
      <c r="BH22" s="634"/>
      <c r="BI22" s="634"/>
      <c r="BJ22" s="634"/>
      <c r="BK22" s="634"/>
      <c r="BL22" s="634"/>
      <c r="BM22" s="634"/>
      <c r="BN22" s="635"/>
      <c r="BO22" s="636" t="s">
        <v>130</v>
      </c>
      <c r="BP22" s="636"/>
      <c r="BQ22" s="636"/>
      <c r="BR22" s="636"/>
      <c r="BS22" s="637" t="s">
        <v>130</v>
      </c>
      <c r="BT22" s="637"/>
      <c r="BU22" s="637"/>
      <c r="BV22" s="637"/>
      <c r="BW22" s="637"/>
      <c r="BX22" s="637"/>
      <c r="BY22" s="637"/>
      <c r="BZ22" s="637"/>
      <c r="CA22" s="637"/>
      <c r="CB22" s="641"/>
      <c r="CD22" s="615" t="s">
        <v>282</v>
      </c>
      <c r="CE22" s="616"/>
      <c r="CF22" s="616"/>
      <c r="CG22" s="616"/>
      <c r="CH22" s="616"/>
      <c r="CI22" s="616"/>
      <c r="CJ22" s="616"/>
      <c r="CK22" s="616"/>
      <c r="CL22" s="616"/>
      <c r="CM22" s="616"/>
      <c r="CN22" s="616"/>
      <c r="CO22" s="616"/>
      <c r="CP22" s="616"/>
      <c r="CQ22" s="616"/>
      <c r="CR22" s="616"/>
      <c r="CS22" s="616"/>
      <c r="CT22" s="616"/>
      <c r="CU22" s="616"/>
      <c r="CV22" s="616"/>
      <c r="CW22" s="616"/>
      <c r="CX22" s="616"/>
      <c r="CY22" s="616"/>
      <c r="CZ22" s="616"/>
      <c r="DA22" s="616"/>
      <c r="DB22" s="616"/>
      <c r="DC22" s="616"/>
      <c r="DD22" s="616"/>
      <c r="DE22" s="616"/>
      <c r="DF22" s="616"/>
      <c r="DG22" s="616"/>
      <c r="DH22" s="616"/>
      <c r="DI22" s="616"/>
      <c r="DJ22" s="616"/>
      <c r="DK22" s="616"/>
      <c r="DL22" s="616"/>
      <c r="DM22" s="616"/>
      <c r="DN22" s="616"/>
      <c r="DO22" s="616"/>
      <c r="DP22" s="616"/>
      <c r="DQ22" s="616"/>
      <c r="DR22" s="616"/>
      <c r="DS22" s="616"/>
      <c r="DT22" s="616"/>
      <c r="DU22" s="616"/>
      <c r="DV22" s="616"/>
      <c r="DW22" s="616"/>
      <c r="DX22" s="616"/>
      <c r="DY22" s="616"/>
      <c r="DZ22" s="616"/>
      <c r="EA22" s="616"/>
      <c r="EB22" s="616"/>
      <c r="EC22" s="617"/>
    </row>
    <row r="23" spans="2:133" ht="11.25" customHeight="1" x14ac:dyDescent="0.15">
      <c r="B23" s="630" t="s">
        <v>283</v>
      </c>
      <c r="C23" s="631"/>
      <c r="D23" s="631"/>
      <c r="E23" s="631"/>
      <c r="F23" s="631"/>
      <c r="G23" s="631"/>
      <c r="H23" s="631"/>
      <c r="I23" s="631"/>
      <c r="J23" s="631"/>
      <c r="K23" s="631"/>
      <c r="L23" s="631"/>
      <c r="M23" s="631"/>
      <c r="N23" s="631"/>
      <c r="O23" s="631"/>
      <c r="P23" s="631"/>
      <c r="Q23" s="632"/>
      <c r="R23" s="633">
        <v>3126292</v>
      </c>
      <c r="S23" s="634"/>
      <c r="T23" s="634"/>
      <c r="U23" s="634"/>
      <c r="V23" s="634"/>
      <c r="W23" s="634"/>
      <c r="X23" s="634"/>
      <c r="Y23" s="635"/>
      <c r="Z23" s="636">
        <v>40.4</v>
      </c>
      <c r="AA23" s="636"/>
      <c r="AB23" s="636"/>
      <c r="AC23" s="636"/>
      <c r="AD23" s="637">
        <v>2895332</v>
      </c>
      <c r="AE23" s="637"/>
      <c r="AF23" s="637"/>
      <c r="AG23" s="637"/>
      <c r="AH23" s="637"/>
      <c r="AI23" s="637"/>
      <c r="AJ23" s="637"/>
      <c r="AK23" s="637"/>
      <c r="AL23" s="638">
        <v>66.099999999999994</v>
      </c>
      <c r="AM23" s="639"/>
      <c r="AN23" s="639"/>
      <c r="AO23" s="640"/>
      <c r="AP23" s="630" t="s">
        <v>284</v>
      </c>
      <c r="AQ23" s="646"/>
      <c r="AR23" s="646"/>
      <c r="AS23" s="646"/>
      <c r="AT23" s="646"/>
      <c r="AU23" s="646"/>
      <c r="AV23" s="646"/>
      <c r="AW23" s="646"/>
      <c r="AX23" s="646"/>
      <c r="AY23" s="646"/>
      <c r="AZ23" s="646"/>
      <c r="BA23" s="646"/>
      <c r="BB23" s="646"/>
      <c r="BC23" s="646"/>
      <c r="BD23" s="646"/>
      <c r="BE23" s="646"/>
      <c r="BF23" s="647"/>
      <c r="BG23" s="633" t="s">
        <v>130</v>
      </c>
      <c r="BH23" s="634"/>
      <c r="BI23" s="634"/>
      <c r="BJ23" s="634"/>
      <c r="BK23" s="634"/>
      <c r="BL23" s="634"/>
      <c r="BM23" s="634"/>
      <c r="BN23" s="635"/>
      <c r="BO23" s="636" t="s">
        <v>130</v>
      </c>
      <c r="BP23" s="636"/>
      <c r="BQ23" s="636"/>
      <c r="BR23" s="636"/>
      <c r="BS23" s="637" t="s">
        <v>130</v>
      </c>
      <c r="BT23" s="637"/>
      <c r="BU23" s="637"/>
      <c r="BV23" s="637"/>
      <c r="BW23" s="637"/>
      <c r="BX23" s="637"/>
      <c r="BY23" s="637"/>
      <c r="BZ23" s="637"/>
      <c r="CA23" s="637"/>
      <c r="CB23" s="641"/>
      <c r="CD23" s="615" t="s">
        <v>224</v>
      </c>
      <c r="CE23" s="616"/>
      <c r="CF23" s="616"/>
      <c r="CG23" s="616"/>
      <c r="CH23" s="616"/>
      <c r="CI23" s="616"/>
      <c r="CJ23" s="616"/>
      <c r="CK23" s="616"/>
      <c r="CL23" s="616"/>
      <c r="CM23" s="616"/>
      <c r="CN23" s="616"/>
      <c r="CO23" s="616"/>
      <c r="CP23" s="616"/>
      <c r="CQ23" s="617"/>
      <c r="CR23" s="615" t="s">
        <v>285</v>
      </c>
      <c r="CS23" s="616"/>
      <c r="CT23" s="616"/>
      <c r="CU23" s="616"/>
      <c r="CV23" s="616"/>
      <c r="CW23" s="616"/>
      <c r="CX23" s="616"/>
      <c r="CY23" s="617"/>
      <c r="CZ23" s="615" t="s">
        <v>286</v>
      </c>
      <c r="DA23" s="616"/>
      <c r="DB23" s="616"/>
      <c r="DC23" s="617"/>
      <c r="DD23" s="615" t="s">
        <v>287</v>
      </c>
      <c r="DE23" s="616"/>
      <c r="DF23" s="616"/>
      <c r="DG23" s="616"/>
      <c r="DH23" s="616"/>
      <c r="DI23" s="616"/>
      <c r="DJ23" s="616"/>
      <c r="DK23" s="617"/>
      <c r="DL23" s="660" t="s">
        <v>288</v>
      </c>
      <c r="DM23" s="661"/>
      <c r="DN23" s="661"/>
      <c r="DO23" s="661"/>
      <c r="DP23" s="661"/>
      <c r="DQ23" s="661"/>
      <c r="DR23" s="661"/>
      <c r="DS23" s="661"/>
      <c r="DT23" s="661"/>
      <c r="DU23" s="661"/>
      <c r="DV23" s="662"/>
      <c r="DW23" s="615" t="s">
        <v>289</v>
      </c>
      <c r="DX23" s="616"/>
      <c r="DY23" s="616"/>
      <c r="DZ23" s="616"/>
      <c r="EA23" s="616"/>
      <c r="EB23" s="616"/>
      <c r="EC23" s="617"/>
    </row>
    <row r="24" spans="2:133" ht="11.25" customHeight="1" x14ac:dyDescent="0.15">
      <c r="B24" s="630" t="s">
        <v>290</v>
      </c>
      <c r="C24" s="631"/>
      <c r="D24" s="631"/>
      <c r="E24" s="631"/>
      <c r="F24" s="631"/>
      <c r="G24" s="631"/>
      <c r="H24" s="631"/>
      <c r="I24" s="631"/>
      <c r="J24" s="631"/>
      <c r="K24" s="631"/>
      <c r="L24" s="631"/>
      <c r="M24" s="631"/>
      <c r="N24" s="631"/>
      <c r="O24" s="631"/>
      <c r="P24" s="631"/>
      <c r="Q24" s="632"/>
      <c r="R24" s="633">
        <v>2895332</v>
      </c>
      <c r="S24" s="634"/>
      <c r="T24" s="634"/>
      <c r="U24" s="634"/>
      <c r="V24" s="634"/>
      <c r="W24" s="634"/>
      <c r="X24" s="634"/>
      <c r="Y24" s="635"/>
      <c r="Z24" s="636">
        <v>37.4</v>
      </c>
      <c r="AA24" s="636"/>
      <c r="AB24" s="636"/>
      <c r="AC24" s="636"/>
      <c r="AD24" s="637">
        <v>2895332</v>
      </c>
      <c r="AE24" s="637"/>
      <c r="AF24" s="637"/>
      <c r="AG24" s="637"/>
      <c r="AH24" s="637"/>
      <c r="AI24" s="637"/>
      <c r="AJ24" s="637"/>
      <c r="AK24" s="637"/>
      <c r="AL24" s="638">
        <v>66.099999999999994</v>
      </c>
      <c r="AM24" s="639"/>
      <c r="AN24" s="639"/>
      <c r="AO24" s="640"/>
      <c r="AP24" s="630" t="s">
        <v>291</v>
      </c>
      <c r="AQ24" s="646"/>
      <c r="AR24" s="646"/>
      <c r="AS24" s="646"/>
      <c r="AT24" s="646"/>
      <c r="AU24" s="646"/>
      <c r="AV24" s="646"/>
      <c r="AW24" s="646"/>
      <c r="AX24" s="646"/>
      <c r="AY24" s="646"/>
      <c r="AZ24" s="646"/>
      <c r="BA24" s="646"/>
      <c r="BB24" s="646"/>
      <c r="BC24" s="646"/>
      <c r="BD24" s="646"/>
      <c r="BE24" s="646"/>
      <c r="BF24" s="647"/>
      <c r="BG24" s="633" t="s">
        <v>130</v>
      </c>
      <c r="BH24" s="634"/>
      <c r="BI24" s="634"/>
      <c r="BJ24" s="634"/>
      <c r="BK24" s="634"/>
      <c r="BL24" s="634"/>
      <c r="BM24" s="634"/>
      <c r="BN24" s="635"/>
      <c r="BO24" s="636" t="s">
        <v>130</v>
      </c>
      <c r="BP24" s="636"/>
      <c r="BQ24" s="636"/>
      <c r="BR24" s="636"/>
      <c r="BS24" s="637" t="s">
        <v>130</v>
      </c>
      <c r="BT24" s="637"/>
      <c r="BU24" s="637"/>
      <c r="BV24" s="637"/>
      <c r="BW24" s="637"/>
      <c r="BX24" s="637"/>
      <c r="BY24" s="637"/>
      <c r="BZ24" s="637"/>
      <c r="CA24" s="637"/>
      <c r="CB24" s="641"/>
      <c r="CD24" s="619" t="s">
        <v>292</v>
      </c>
      <c r="CE24" s="620"/>
      <c r="CF24" s="620"/>
      <c r="CG24" s="620"/>
      <c r="CH24" s="620"/>
      <c r="CI24" s="620"/>
      <c r="CJ24" s="620"/>
      <c r="CK24" s="620"/>
      <c r="CL24" s="620"/>
      <c r="CM24" s="620"/>
      <c r="CN24" s="620"/>
      <c r="CO24" s="620"/>
      <c r="CP24" s="620"/>
      <c r="CQ24" s="621"/>
      <c r="CR24" s="622">
        <v>3140814</v>
      </c>
      <c r="CS24" s="623"/>
      <c r="CT24" s="623"/>
      <c r="CU24" s="623"/>
      <c r="CV24" s="623"/>
      <c r="CW24" s="623"/>
      <c r="CX24" s="623"/>
      <c r="CY24" s="624"/>
      <c r="CZ24" s="627">
        <v>44.2</v>
      </c>
      <c r="DA24" s="628"/>
      <c r="DB24" s="628"/>
      <c r="DC24" s="644"/>
      <c r="DD24" s="663">
        <v>2470192</v>
      </c>
      <c r="DE24" s="623"/>
      <c r="DF24" s="623"/>
      <c r="DG24" s="623"/>
      <c r="DH24" s="623"/>
      <c r="DI24" s="623"/>
      <c r="DJ24" s="623"/>
      <c r="DK24" s="624"/>
      <c r="DL24" s="663">
        <v>2214793</v>
      </c>
      <c r="DM24" s="623"/>
      <c r="DN24" s="623"/>
      <c r="DO24" s="623"/>
      <c r="DP24" s="623"/>
      <c r="DQ24" s="623"/>
      <c r="DR24" s="623"/>
      <c r="DS24" s="623"/>
      <c r="DT24" s="623"/>
      <c r="DU24" s="623"/>
      <c r="DV24" s="624"/>
      <c r="DW24" s="627">
        <v>48.6</v>
      </c>
      <c r="DX24" s="628"/>
      <c r="DY24" s="628"/>
      <c r="DZ24" s="628"/>
      <c r="EA24" s="628"/>
      <c r="EB24" s="628"/>
      <c r="EC24" s="629"/>
    </row>
    <row r="25" spans="2:133" ht="11.25" customHeight="1" x14ac:dyDescent="0.15">
      <c r="B25" s="630" t="s">
        <v>293</v>
      </c>
      <c r="C25" s="631"/>
      <c r="D25" s="631"/>
      <c r="E25" s="631"/>
      <c r="F25" s="631"/>
      <c r="G25" s="631"/>
      <c r="H25" s="631"/>
      <c r="I25" s="631"/>
      <c r="J25" s="631"/>
      <c r="K25" s="631"/>
      <c r="L25" s="631"/>
      <c r="M25" s="631"/>
      <c r="N25" s="631"/>
      <c r="O25" s="631"/>
      <c r="P25" s="631"/>
      <c r="Q25" s="632"/>
      <c r="R25" s="633">
        <v>230960</v>
      </c>
      <c r="S25" s="634"/>
      <c r="T25" s="634"/>
      <c r="U25" s="634"/>
      <c r="V25" s="634"/>
      <c r="W25" s="634"/>
      <c r="X25" s="634"/>
      <c r="Y25" s="635"/>
      <c r="Z25" s="636">
        <v>3</v>
      </c>
      <c r="AA25" s="636"/>
      <c r="AB25" s="636"/>
      <c r="AC25" s="636"/>
      <c r="AD25" s="637" t="s">
        <v>130</v>
      </c>
      <c r="AE25" s="637"/>
      <c r="AF25" s="637"/>
      <c r="AG25" s="637"/>
      <c r="AH25" s="637"/>
      <c r="AI25" s="637"/>
      <c r="AJ25" s="637"/>
      <c r="AK25" s="637"/>
      <c r="AL25" s="638" t="s">
        <v>130</v>
      </c>
      <c r="AM25" s="639"/>
      <c r="AN25" s="639"/>
      <c r="AO25" s="640"/>
      <c r="AP25" s="630" t="s">
        <v>294</v>
      </c>
      <c r="AQ25" s="646"/>
      <c r="AR25" s="646"/>
      <c r="AS25" s="646"/>
      <c r="AT25" s="646"/>
      <c r="AU25" s="646"/>
      <c r="AV25" s="646"/>
      <c r="AW25" s="646"/>
      <c r="AX25" s="646"/>
      <c r="AY25" s="646"/>
      <c r="AZ25" s="646"/>
      <c r="BA25" s="646"/>
      <c r="BB25" s="646"/>
      <c r="BC25" s="646"/>
      <c r="BD25" s="646"/>
      <c r="BE25" s="646"/>
      <c r="BF25" s="647"/>
      <c r="BG25" s="633" t="s">
        <v>130</v>
      </c>
      <c r="BH25" s="634"/>
      <c r="BI25" s="634"/>
      <c r="BJ25" s="634"/>
      <c r="BK25" s="634"/>
      <c r="BL25" s="634"/>
      <c r="BM25" s="634"/>
      <c r="BN25" s="635"/>
      <c r="BO25" s="636" t="s">
        <v>130</v>
      </c>
      <c r="BP25" s="636"/>
      <c r="BQ25" s="636"/>
      <c r="BR25" s="636"/>
      <c r="BS25" s="637" t="s">
        <v>130</v>
      </c>
      <c r="BT25" s="637"/>
      <c r="BU25" s="637"/>
      <c r="BV25" s="637"/>
      <c r="BW25" s="637"/>
      <c r="BX25" s="637"/>
      <c r="BY25" s="637"/>
      <c r="BZ25" s="637"/>
      <c r="CA25" s="637"/>
      <c r="CB25" s="641"/>
      <c r="CD25" s="630" t="s">
        <v>295</v>
      </c>
      <c r="CE25" s="631"/>
      <c r="CF25" s="631"/>
      <c r="CG25" s="631"/>
      <c r="CH25" s="631"/>
      <c r="CI25" s="631"/>
      <c r="CJ25" s="631"/>
      <c r="CK25" s="631"/>
      <c r="CL25" s="631"/>
      <c r="CM25" s="631"/>
      <c r="CN25" s="631"/>
      <c r="CO25" s="631"/>
      <c r="CP25" s="631"/>
      <c r="CQ25" s="632"/>
      <c r="CR25" s="633">
        <v>1353146</v>
      </c>
      <c r="CS25" s="664"/>
      <c r="CT25" s="664"/>
      <c r="CU25" s="664"/>
      <c r="CV25" s="664"/>
      <c r="CW25" s="664"/>
      <c r="CX25" s="664"/>
      <c r="CY25" s="665"/>
      <c r="CZ25" s="638">
        <v>19.100000000000001</v>
      </c>
      <c r="DA25" s="666"/>
      <c r="DB25" s="666"/>
      <c r="DC25" s="668"/>
      <c r="DD25" s="642">
        <v>1212690</v>
      </c>
      <c r="DE25" s="664"/>
      <c r="DF25" s="664"/>
      <c r="DG25" s="664"/>
      <c r="DH25" s="664"/>
      <c r="DI25" s="664"/>
      <c r="DJ25" s="664"/>
      <c r="DK25" s="665"/>
      <c r="DL25" s="642">
        <v>1017062</v>
      </c>
      <c r="DM25" s="664"/>
      <c r="DN25" s="664"/>
      <c r="DO25" s="664"/>
      <c r="DP25" s="664"/>
      <c r="DQ25" s="664"/>
      <c r="DR25" s="664"/>
      <c r="DS25" s="664"/>
      <c r="DT25" s="664"/>
      <c r="DU25" s="664"/>
      <c r="DV25" s="665"/>
      <c r="DW25" s="638">
        <v>22.3</v>
      </c>
      <c r="DX25" s="666"/>
      <c r="DY25" s="666"/>
      <c r="DZ25" s="666"/>
      <c r="EA25" s="666"/>
      <c r="EB25" s="666"/>
      <c r="EC25" s="667"/>
    </row>
    <row r="26" spans="2:133" ht="11.25" customHeight="1" x14ac:dyDescent="0.15">
      <c r="B26" s="630" t="s">
        <v>296</v>
      </c>
      <c r="C26" s="631"/>
      <c r="D26" s="631"/>
      <c r="E26" s="631"/>
      <c r="F26" s="631"/>
      <c r="G26" s="631"/>
      <c r="H26" s="631"/>
      <c r="I26" s="631"/>
      <c r="J26" s="631"/>
      <c r="K26" s="631"/>
      <c r="L26" s="631"/>
      <c r="M26" s="631"/>
      <c r="N26" s="631"/>
      <c r="O26" s="631"/>
      <c r="P26" s="631"/>
      <c r="Q26" s="632"/>
      <c r="R26" s="633" t="s">
        <v>130</v>
      </c>
      <c r="S26" s="634"/>
      <c r="T26" s="634"/>
      <c r="U26" s="634"/>
      <c r="V26" s="634"/>
      <c r="W26" s="634"/>
      <c r="X26" s="634"/>
      <c r="Y26" s="635"/>
      <c r="Z26" s="636" t="s">
        <v>130</v>
      </c>
      <c r="AA26" s="636"/>
      <c r="AB26" s="636"/>
      <c r="AC26" s="636"/>
      <c r="AD26" s="637" t="s">
        <v>130</v>
      </c>
      <c r="AE26" s="637"/>
      <c r="AF26" s="637"/>
      <c r="AG26" s="637"/>
      <c r="AH26" s="637"/>
      <c r="AI26" s="637"/>
      <c r="AJ26" s="637"/>
      <c r="AK26" s="637"/>
      <c r="AL26" s="638" t="s">
        <v>130</v>
      </c>
      <c r="AM26" s="639"/>
      <c r="AN26" s="639"/>
      <c r="AO26" s="640"/>
      <c r="AP26" s="630" t="s">
        <v>297</v>
      </c>
      <c r="AQ26" s="646"/>
      <c r="AR26" s="646"/>
      <c r="AS26" s="646"/>
      <c r="AT26" s="646"/>
      <c r="AU26" s="646"/>
      <c r="AV26" s="646"/>
      <c r="AW26" s="646"/>
      <c r="AX26" s="646"/>
      <c r="AY26" s="646"/>
      <c r="AZ26" s="646"/>
      <c r="BA26" s="646"/>
      <c r="BB26" s="646"/>
      <c r="BC26" s="646"/>
      <c r="BD26" s="646"/>
      <c r="BE26" s="646"/>
      <c r="BF26" s="647"/>
      <c r="BG26" s="633" t="s">
        <v>130</v>
      </c>
      <c r="BH26" s="634"/>
      <c r="BI26" s="634"/>
      <c r="BJ26" s="634"/>
      <c r="BK26" s="634"/>
      <c r="BL26" s="634"/>
      <c r="BM26" s="634"/>
      <c r="BN26" s="635"/>
      <c r="BO26" s="636" t="s">
        <v>130</v>
      </c>
      <c r="BP26" s="636"/>
      <c r="BQ26" s="636"/>
      <c r="BR26" s="636"/>
      <c r="BS26" s="637" t="s">
        <v>130</v>
      </c>
      <c r="BT26" s="637"/>
      <c r="BU26" s="637"/>
      <c r="BV26" s="637"/>
      <c r="BW26" s="637"/>
      <c r="BX26" s="637"/>
      <c r="BY26" s="637"/>
      <c r="BZ26" s="637"/>
      <c r="CA26" s="637"/>
      <c r="CB26" s="641"/>
      <c r="CD26" s="630" t="s">
        <v>298</v>
      </c>
      <c r="CE26" s="631"/>
      <c r="CF26" s="631"/>
      <c r="CG26" s="631"/>
      <c r="CH26" s="631"/>
      <c r="CI26" s="631"/>
      <c r="CJ26" s="631"/>
      <c r="CK26" s="631"/>
      <c r="CL26" s="631"/>
      <c r="CM26" s="631"/>
      <c r="CN26" s="631"/>
      <c r="CO26" s="631"/>
      <c r="CP26" s="631"/>
      <c r="CQ26" s="632"/>
      <c r="CR26" s="633">
        <v>756345</v>
      </c>
      <c r="CS26" s="634"/>
      <c r="CT26" s="634"/>
      <c r="CU26" s="634"/>
      <c r="CV26" s="634"/>
      <c r="CW26" s="634"/>
      <c r="CX26" s="634"/>
      <c r="CY26" s="635"/>
      <c r="CZ26" s="638">
        <v>10.7</v>
      </c>
      <c r="DA26" s="666"/>
      <c r="DB26" s="666"/>
      <c r="DC26" s="668"/>
      <c r="DD26" s="642">
        <v>654504</v>
      </c>
      <c r="DE26" s="634"/>
      <c r="DF26" s="634"/>
      <c r="DG26" s="634"/>
      <c r="DH26" s="634"/>
      <c r="DI26" s="634"/>
      <c r="DJ26" s="634"/>
      <c r="DK26" s="635"/>
      <c r="DL26" s="642" t="s">
        <v>130</v>
      </c>
      <c r="DM26" s="634"/>
      <c r="DN26" s="634"/>
      <c r="DO26" s="634"/>
      <c r="DP26" s="634"/>
      <c r="DQ26" s="634"/>
      <c r="DR26" s="634"/>
      <c r="DS26" s="634"/>
      <c r="DT26" s="634"/>
      <c r="DU26" s="634"/>
      <c r="DV26" s="635"/>
      <c r="DW26" s="638" t="s">
        <v>130</v>
      </c>
      <c r="DX26" s="666"/>
      <c r="DY26" s="666"/>
      <c r="DZ26" s="666"/>
      <c r="EA26" s="666"/>
      <c r="EB26" s="666"/>
      <c r="EC26" s="667"/>
    </row>
    <row r="27" spans="2:133" ht="11.25" customHeight="1" x14ac:dyDescent="0.15">
      <c r="B27" s="630" t="s">
        <v>299</v>
      </c>
      <c r="C27" s="631"/>
      <c r="D27" s="631"/>
      <c r="E27" s="631"/>
      <c r="F27" s="631"/>
      <c r="G27" s="631"/>
      <c r="H27" s="631"/>
      <c r="I27" s="631"/>
      <c r="J27" s="631"/>
      <c r="K27" s="631"/>
      <c r="L27" s="631"/>
      <c r="M27" s="631"/>
      <c r="N27" s="631"/>
      <c r="O27" s="631"/>
      <c r="P27" s="631"/>
      <c r="Q27" s="632"/>
      <c r="R27" s="633">
        <v>4518325</v>
      </c>
      <c r="S27" s="634"/>
      <c r="T27" s="634"/>
      <c r="U27" s="634"/>
      <c r="V27" s="634"/>
      <c r="W27" s="634"/>
      <c r="X27" s="634"/>
      <c r="Y27" s="635"/>
      <c r="Z27" s="636">
        <v>58.4</v>
      </c>
      <c r="AA27" s="636"/>
      <c r="AB27" s="636"/>
      <c r="AC27" s="636"/>
      <c r="AD27" s="637">
        <v>4287365</v>
      </c>
      <c r="AE27" s="637"/>
      <c r="AF27" s="637"/>
      <c r="AG27" s="637"/>
      <c r="AH27" s="637"/>
      <c r="AI27" s="637"/>
      <c r="AJ27" s="637"/>
      <c r="AK27" s="637"/>
      <c r="AL27" s="638">
        <v>97.800003051757813</v>
      </c>
      <c r="AM27" s="639"/>
      <c r="AN27" s="639"/>
      <c r="AO27" s="640"/>
      <c r="AP27" s="630" t="s">
        <v>300</v>
      </c>
      <c r="AQ27" s="631"/>
      <c r="AR27" s="631"/>
      <c r="AS27" s="631"/>
      <c r="AT27" s="631"/>
      <c r="AU27" s="631"/>
      <c r="AV27" s="631"/>
      <c r="AW27" s="631"/>
      <c r="AX27" s="631"/>
      <c r="AY27" s="631"/>
      <c r="AZ27" s="631"/>
      <c r="BA27" s="631"/>
      <c r="BB27" s="631"/>
      <c r="BC27" s="631"/>
      <c r="BD27" s="631"/>
      <c r="BE27" s="631"/>
      <c r="BF27" s="632"/>
      <c r="BG27" s="633">
        <v>1028762</v>
      </c>
      <c r="BH27" s="634"/>
      <c r="BI27" s="634"/>
      <c r="BJ27" s="634"/>
      <c r="BK27" s="634"/>
      <c r="BL27" s="634"/>
      <c r="BM27" s="634"/>
      <c r="BN27" s="635"/>
      <c r="BO27" s="636">
        <v>100</v>
      </c>
      <c r="BP27" s="636"/>
      <c r="BQ27" s="636"/>
      <c r="BR27" s="636"/>
      <c r="BS27" s="637" t="s">
        <v>130</v>
      </c>
      <c r="BT27" s="637"/>
      <c r="BU27" s="637"/>
      <c r="BV27" s="637"/>
      <c r="BW27" s="637"/>
      <c r="BX27" s="637"/>
      <c r="BY27" s="637"/>
      <c r="BZ27" s="637"/>
      <c r="CA27" s="637"/>
      <c r="CB27" s="641"/>
      <c r="CD27" s="630" t="s">
        <v>301</v>
      </c>
      <c r="CE27" s="631"/>
      <c r="CF27" s="631"/>
      <c r="CG27" s="631"/>
      <c r="CH27" s="631"/>
      <c r="CI27" s="631"/>
      <c r="CJ27" s="631"/>
      <c r="CK27" s="631"/>
      <c r="CL27" s="631"/>
      <c r="CM27" s="631"/>
      <c r="CN27" s="631"/>
      <c r="CO27" s="631"/>
      <c r="CP27" s="631"/>
      <c r="CQ27" s="632"/>
      <c r="CR27" s="633">
        <v>781435</v>
      </c>
      <c r="CS27" s="664"/>
      <c r="CT27" s="664"/>
      <c r="CU27" s="664"/>
      <c r="CV27" s="664"/>
      <c r="CW27" s="664"/>
      <c r="CX27" s="664"/>
      <c r="CY27" s="665"/>
      <c r="CZ27" s="638">
        <v>11</v>
      </c>
      <c r="DA27" s="666"/>
      <c r="DB27" s="666"/>
      <c r="DC27" s="668"/>
      <c r="DD27" s="642">
        <v>251269</v>
      </c>
      <c r="DE27" s="664"/>
      <c r="DF27" s="664"/>
      <c r="DG27" s="664"/>
      <c r="DH27" s="664"/>
      <c r="DI27" s="664"/>
      <c r="DJ27" s="664"/>
      <c r="DK27" s="665"/>
      <c r="DL27" s="642">
        <v>191498</v>
      </c>
      <c r="DM27" s="664"/>
      <c r="DN27" s="664"/>
      <c r="DO27" s="664"/>
      <c r="DP27" s="664"/>
      <c r="DQ27" s="664"/>
      <c r="DR27" s="664"/>
      <c r="DS27" s="664"/>
      <c r="DT27" s="664"/>
      <c r="DU27" s="664"/>
      <c r="DV27" s="665"/>
      <c r="DW27" s="638">
        <v>4.2</v>
      </c>
      <c r="DX27" s="666"/>
      <c r="DY27" s="666"/>
      <c r="DZ27" s="666"/>
      <c r="EA27" s="666"/>
      <c r="EB27" s="666"/>
      <c r="EC27" s="667"/>
    </row>
    <row r="28" spans="2:133" ht="11.25" customHeight="1" x14ac:dyDescent="0.15">
      <c r="B28" s="630" t="s">
        <v>302</v>
      </c>
      <c r="C28" s="631"/>
      <c r="D28" s="631"/>
      <c r="E28" s="631"/>
      <c r="F28" s="631"/>
      <c r="G28" s="631"/>
      <c r="H28" s="631"/>
      <c r="I28" s="631"/>
      <c r="J28" s="631"/>
      <c r="K28" s="631"/>
      <c r="L28" s="631"/>
      <c r="M28" s="631"/>
      <c r="N28" s="631"/>
      <c r="O28" s="631"/>
      <c r="P28" s="631"/>
      <c r="Q28" s="632"/>
      <c r="R28" s="633">
        <v>896</v>
      </c>
      <c r="S28" s="634"/>
      <c r="T28" s="634"/>
      <c r="U28" s="634"/>
      <c r="V28" s="634"/>
      <c r="W28" s="634"/>
      <c r="X28" s="634"/>
      <c r="Y28" s="635"/>
      <c r="Z28" s="636">
        <v>0</v>
      </c>
      <c r="AA28" s="636"/>
      <c r="AB28" s="636"/>
      <c r="AC28" s="636"/>
      <c r="AD28" s="637">
        <v>896</v>
      </c>
      <c r="AE28" s="637"/>
      <c r="AF28" s="637"/>
      <c r="AG28" s="637"/>
      <c r="AH28" s="637"/>
      <c r="AI28" s="637"/>
      <c r="AJ28" s="637"/>
      <c r="AK28" s="637"/>
      <c r="AL28" s="638">
        <v>0</v>
      </c>
      <c r="AM28" s="639"/>
      <c r="AN28" s="639"/>
      <c r="AO28" s="640"/>
      <c r="AP28" s="630"/>
      <c r="AQ28" s="631"/>
      <c r="AR28" s="631"/>
      <c r="AS28" s="631"/>
      <c r="AT28" s="631"/>
      <c r="AU28" s="631"/>
      <c r="AV28" s="631"/>
      <c r="AW28" s="631"/>
      <c r="AX28" s="631"/>
      <c r="AY28" s="631"/>
      <c r="AZ28" s="631"/>
      <c r="BA28" s="631"/>
      <c r="BB28" s="631"/>
      <c r="BC28" s="631"/>
      <c r="BD28" s="631"/>
      <c r="BE28" s="631"/>
      <c r="BF28" s="632"/>
      <c r="BG28" s="633"/>
      <c r="BH28" s="634"/>
      <c r="BI28" s="634"/>
      <c r="BJ28" s="634"/>
      <c r="BK28" s="634"/>
      <c r="BL28" s="634"/>
      <c r="BM28" s="634"/>
      <c r="BN28" s="635"/>
      <c r="BO28" s="636"/>
      <c r="BP28" s="636"/>
      <c r="BQ28" s="636"/>
      <c r="BR28" s="636"/>
      <c r="BS28" s="642"/>
      <c r="BT28" s="634"/>
      <c r="BU28" s="634"/>
      <c r="BV28" s="634"/>
      <c r="BW28" s="634"/>
      <c r="BX28" s="634"/>
      <c r="BY28" s="634"/>
      <c r="BZ28" s="634"/>
      <c r="CA28" s="634"/>
      <c r="CB28" s="643"/>
      <c r="CD28" s="630" t="s">
        <v>303</v>
      </c>
      <c r="CE28" s="631"/>
      <c r="CF28" s="631"/>
      <c r="CG28" s="631"/>
      <c r="CH28" s="631"/>
      <c r="CI28" s="631"/>
      <c r="CJ28" s="631"/>
      <c r="CK28" s="631"/>
      <c r="CL28" s="631"/>
      <c r="CM28" s="631"/>
      <c r="CN28" s="631"/>
      <c r="CO28" s="631"/>
      <c r="CP28" s="631"/>
      <c r="CQ28" s="632"/>
      <c r="CR28" s="633">
        <v>1006233</v>
      </c>
      <c r="CS28" s="634"/>
      <c r="CT28" s="634"/>
      <c r="CU28" s="634"/>
      <c r="CV28" s="634"/>
      <c r="CW28" s="634"/>
      <c r="CX28" s="634"/>
      <c r="CY28" s="635"/>
      <c r="CZ28" s="638">
        <v>14.2</v>
      </c>
      <c r="DA28" s="666"/>
      <c r="DB28" s="666"/>
      <c r="DC28" s="668"/>
      <c r="DD28" s="642">
        <v>1006233</v>
      </c>
      <c r="DE28" s="634"/>
      <c r="DF28" s="634"/>
      <c r="DG28" s="634"/>
      <c r="DH28" s="634"/>
      <c r="DI28" s="634"/>
      <c r="DJ28" s="634"/>
      <c r="DK28" s="635"/>
      <c r="DL28" s="642">
        <v>1006233</v>
      </c>
      <c r="DM28" s="634"/>
      <c r="DN28" s="634"/>
      <c r="DO28" s="634"/>
      <c r="DP28" s="634"/>
      <c r="DQ28" s="634"/>
      <c r="DR28" s="634"/>
      <c r="DS28" s="634"/>
      <c r="DT28" s="634"/>
      <c r="DU28" s="634"/>
      <c r="DV28" s="635"/>
      <c r="DW28" s="638">
        <v>22.1</v>
      </c>
      <c r="DX28" s="666"/>
      <c r="DY28" s="666"/>
      <c r="DZ28" s="666"/>
      <c r="EA28" s="666"/>
      <c r="EB28" s="666"/>
      <c r="EC28" s="667"/>
    </row>
    <row r="29" spans="2:133" ht="11.25" customHeight="1" x14ac:dyDescent="0.15">
      <c r="B29" s="630" t="s">
        <v>304</v>
      </c>
      <c r="C29" s="631"/>
      <c r="D29" s="631"/>
      <c r="E29" s="631"/>
      <c r="F29" s="631"/>
      <c r="G29" s="631"/>
      <c r="H29" s="631"/>
      <c r="I29" s="631"/>
      <c r="J29" s="631"/>
      <c r="K29" s="631"/>
      <c r="L29" s="631"/>
      <c r="M29" s="631"/>
      <c r="N29" s="631"/>
      <c r="O29" s="631"/>
      <c r="P29" s="631"/>
      <c r="Q29" s="632"/>
      <c r="R29" s="633">
        <v>14520</v>
      </c>
      <c r="S29" s="634"/>
      <c r="T29" s="634"/>
      <c r="U29" s="634"/>
      <c r="V29" s="634"/>
      <c r="W29" s="634"/>
      <c r="X29" s="634"/>
      <c r="Y29" s="635"/>
      <c r="Z29" s="636">
        <v>0.2</v>
      </c>
      <c r="AA29" s="636"/>
      <c r="AB29" s="636"/>
      <c r="AC29" s="636"/>
      <c r="AD29" s="637" t="s">
        <v>130</v>
      </c>
      <c r="AE29" s="637"/>
      <c r="AF29" s="637"/>
      <c r="AG29" s="637"/>
      <c r="AH29" s="637"/>
      <c r="AI29" s="637"/>
      <c r="AJ29" s="637"/>
      <c r="AK29" s="637"/>
      <c r="AL29" s="638" t="s">
        <v>130</v>
      </c>
      <c r="AM29" s="639"/>
      <c r="AN29" s="639"/>
      <c r="AO29" s="640"/>
      <c r="AP29" s="654"/>
      <c r="AQ29" s="655"/>
      <c r="AR29" s="655"/>
      <c r="AS29" s="655"/>
      <c r="AT29" s="655"/>
      <c r="AU29" s="655"/>
      <c r="AV29" s="655"/>
      <c r="AW29" s="655"/>
      <c r="AX29" s="655"/>
      <c r="AY29" s="655"/>
      <c r="AZ29" s="655"/>
      <c r="BA29" s="655"/>
      <c r="BB29" s="655"/>
      <c r="BC29" s="655"/>
      <c r="BD29" s="655"/>
      <c r="BE29" s="655"/>
      <c r="BF29" s="656"/>
      <c r="BG29" s="633"/>
      <c r="BH29" s="634"/>
      <c r="BI29" s="634"/>
      <c r="BJ29" s="634"/>
      <c r="BK29" s="634"/>
      <c r="BL29" s="634"/>
      <c r="BM29" s="634"/>
      <c r="BN29" s="635"/>
      <c r="BO29" s="636"/>
      <c r="BP29" s="636"/>
      <c r="BQ29" s="636"/>
      <c r="BR29" s="636"/>
      <c r="BS29" s="637"/>
      <c r="BT29" s="637"/>
      <c r="BU29" s="637"/>
      <c r="BV29" s="637"/>
      <c r="BW29" s="637"/>
      <c r="BX29" s="637"/>
      <c r="BY29" s="637"/>
      <c r="BZ29" s="637"/>
      <c r="CA29" s="637"/>
      <c r="CB29" s="641"/>
      <c r="CD29" s="671" t="s">
        <v>305</v>
      </c>
      <c r="CE29" s="672"/>
      <c r="CF29" s="630" t="s">
        <v>70</v>
      </c>
      <c r="CG29" s="631"/>
      <c r="CH29" s="631"/>
      <c r="CI29" s="631"/>
      <c r="CJ29" s="631"/>
      <c r="CK29" s="631"/>
      <c r="CL29" s="631"/>
      <c r="CM29" s="631"/>
      <c r="CN29" s="631"/>
      <c r="CO29" s="631"/>
      <c r="CP29" s="631"/>
      <c r="CQ29" s="632"/>
      <c r="CR29" s="633">
        <v>1006233</v>
      </c>
      <c r="CS29" s="664"/>
      <c r="CT29" s="664"/>
      <c r="CU29" s="664"/>
      <c r="CV29" s="664"/>
      <c r="CW29" s="664"/>
      <c r="CX29" s="664"/>
      <c r="CY29" s="665"/>
      <c r="CZ29" s="638">
        <v>14.2</v>
      </c>
      <c r="DA29" s="666"/>
      <c r="DB29" s="666"/>
      <c r="DC29" s="668"/>
      <c r="DD29" s="642">
        <v>1006233</v>
      </c>
      <c r="DE29" s="664"/>
      <c r="DF29" s="664"/>
      <c r="DG29" s="664"/>
      <c r="DH29" s="664"/>
      <c r="DI29" s="664"/>
      <c r="DJ29" s="664"/>
      <c r="DK29" s="665"/>
      <c r="DL29" s="642">
        <v>1006233</v>
      </c>
      <c r="DM29" s="664"/>
      <c r="DN29" s="664"/>
      <c r="DO29" s="664"/>
      <c r="DP29" s="664"/>
      <c r="DQ29" s="664"/>
      <c r="DR29" s="664"/>
      <c r="DS29" s="664"/>
      <c r="DT29" s="664"/>
      <c r="DU29" s="664"/>
      <c r="DV29" s="665"/>
      <c r="DW29" s="638">
        <v>22.1</v>
      </c>
      <c r="DX29" s="666"/>
      <c r="DY29" s="666"/>
      <c r="DZ29" s="666"/>
      <c r="EA29" s="666"/>
      <c r="EB29" s="666"/>
      <c r="EC29" s="667"/>
    </row>
    <row r="30" spans="2:133" ht="11.25" customHeight="1" x14ac:dyDescent="0.15">
      <c r="B30" s="630" t="s">
        <v>306</v>
      </c>
      <c r="C30" s="631"/>
      <c r="D30" s="631"/>
      <c r="E30" s="631"/>
      <c r="F30" s="631"/>
      <c r="G30" s="631"/>
      <c r="H30" s="631"/>
      <c r="I30" s="631"/>
      <c r="J30" s="631"/>
      <c r="K30" s="631"/>
      <c r="L30" s="631"/>
      <c r="M30" s="631"/>
      <c r="N30" s="631"/>
      <c r="O30" s="631"/>
      <c r="P30" s="631"/>
      <c r="Q30" s="632"/>
      <c r="R30" s="633">
        <v>102593</v>
      </c>
      <c r="S30" s="634"/>
      <c r="T30" s="634"/>
      <c r="U30" s="634"/>
      <c r="V30" s="634"/>
      <c r="W30" s="634"/>
      <c r="X30" s="634"/>
      <c r="Y30" s="635"/>
      <c r="Z30" s="636">
        <v>1.3</v>
      </c>
      <c r="AA30" s="636"/>
      <c r="AB30" s="636"/>
      <c r="AC30" s="636"/>
      <c r="AD30" s="637">
        <v>81936</v>
      </c>
      <c r="AE30" s="637"/>
      <c r="AF30" s="637"/>
      <c r="AG30" s="637"/>
      <c r="AH30" s="637"/>
      <c r="AI30" s="637"/>
      <c r="AJ30" s="637"/>
      <c r="AK30" s="637"/>
      <c r="AL30" s="638">
        <v>1.9</v>
      </c>
      <c r="AM30" s="639"/>
      <c r="AN30" s="639"/>
      <c r="AO30" s="640"/>
      <c r="AP30" s="615" t="s">
        <v>224</v>
      </c>
      <c r="AQ30" s="616"/>
      <c r="AR30" s="616"/>
      <c r="AS30" s="616"/>
      <c r="AT30" s="616"/>
      <c r="AU30" s="616"/>
      <c r="AV30" s="616"/>
      <c r="AW30" s="616"/>
      <c r="AX30" s="616"/>
      <c r="AY30" s="616"/>
      <c r="AZ30" s="616"/>
      <c r="BA30" s="616"/>
      <c r="BB30" s="616"/>
      <c r="BC30" s="616"/>
      <c r="BD30" s="616"/>
      <c r="BE30" s="616"/>
      <c r="BF30" s="617"/>
      <c r="BG30" s="615" t="s">
        <v>307</v>
      </c>
      <c r="BH30" s="669"/>
      <c r="BI30" s="669"/>
      <c r="BJ30" s="669"/>
      <c r="BK30" s="669"/>
      <c r="BL30" s="669"/>
      <c r="BM30" s="669"/>
      <c r="BN30" s="669"/>
      <c r="BO30" s="669"/>
      <c r="BP30" s="669"/>
      <c r="BQ30" s="670"/>
      <c r="BR30" s="615" t="s">
        <v>308</v>
      </c>
      <c r="BS30" s="669"/>
      <c r="BT30" s="669"/>
      <c r="BU30" s="669"/>
      <c r="BV30" s="669"/>
      <c r="BW30" s="669"/>
      <c r="BX30" s="669"/>
      <c r="BY30" s="669"/>
      <c r="BZ30" s="669"/>
      <c r="CA30" s="669"/>
      <c r="CB30" s="670"/>
      <c r="CD30" s="673"/>
      <c r="CE30" s="674"/>
      <c r="CF30" s="630" t="s">
        <v>309</v>
      </c>
      <c r="CG30" s="631"/>
      <c r="CH30" s="631"/>
      <c r="CI30" s="631"/>
      <c r="CJ30" s="631"/>
      <c r="CK30" s="631"/>
      <c r="CL30" s="631"/>
      <c r="CM30" s="631"/>
      <c r="CN30" s="631"/>
      <c r="CO30" s="631"/>
      <c r="CP30" s="631"/>
      <c r="CQ30" s="632"/>
      <c r="CR30" s="633">
        <v>969167</v>
      </c>
      <c r="CS30" s="634"/>
      <c r="CT30" s="634"/>
      <c r="CU30" s="634"/>
      <c r="CV30" s="634"/>
      <c r="CW30" s="634"/>
      <c r="CX30" s="634"/>
      <c r="CY30" s="635"/>
      <c r="CZ30" s="638">
        <v>13.7</v>
      </c>
      <c r="DA30" s="666"/>
      <c r="DB30" s="666"/>
      <c r="DC30" s="668"/>
      <c r="DD30" s="642">
        <v>969167</v>
      </c>
      <c r="DE30" s="634"/>
      <c r="DF30" s="634"/>
      <c r="DG30" s="634"/>
      <c r="DH30" s="634"/>
      <c r="DI30" s="634"/>
      <c r="DJ30" s="634"/>
      <c r="DK30" s="635"/>
      <c r="DL30" s="642">
        <v>969167</v>
      </c>
      <c r="DM30" s="634"/>
      <c r="DN30" s="634"/>
      <c r="DO30" s="634"/>
      <c r="DP30" s="634"/>
      <c r="DQ30" s="634"/>
      <c r="DR30" s="634"/>
      <c r="DS30" s="634"/>
      <c r="DT30" s="634"/>
      <c r="DU30" s="634"/>
      <c r="DV30" s="635"/>
      <c r="DW30" s="638">
        <v>21.3</v>
      </c>
      <c r="DX30" s="666"/>
      <c r="DY30" s="666"/>
      <c r="DZ30" s="666"/>
      <c r="EA30" s="666"/>
      <c r="EB30" s="666"/>
      <c r="EC30" s="667"/>
    </row>
    <row r="31" spans="2:133" ht="11.25" customHeight="1" x14ac:dyDescent="0.15">
      <c r="B31" s="630" t="s">
        <v>310</v>
      </c>
      <c r="C31" s="631"/>
      <c r="D31" s="631"/>
      <c r="E31" s="631"/>
      <c r="F31" s="631"/>
      <c r="G31" s="631"/>
      <c r="H31" s="631"/>
      <c r="I31" s="631"/>
      <c r="J31" s="631"/>
      <c r="K31" s="631"/>
      <c r="L31" s="631"/>
      <c r="M31" s="631"/>
      <c r="N31" s="631"/>
      <c r="O31" s="631"/>
      <c r="P31" s="631"/>
      <c r="Q31" s="632"/>
      <c r="R31" s="633">
        <v>5122</v>
      </c>
      <c r="S31" s="634"/>
      <c r="T31" s="634"/>
      <c r="U31" s="634"/>
      <c r="V31" s="634"/>
      <c r="W31" s="634"/>
      <c r="X31" s="634"/>
      <c r="Y31" s="635"/>
      <c r="Z31" s="636">
        <v>0.1</v>
      </c>
      <c r="AA31" s="636"/>
      <c r="AB31" s="636"/>
      <c r="AC31" s="636"/>
      <c r="AD31" s="637">
        <v>871</v>
      </c>
      <c r="AE31" s="637"/>
      <c r="AF31" s="637"/>
      <c r="AG31" s="637"/>
      <c r="AH31" s="637"/>
      <c r="AI31" s="637"/>
      <c r="AJ31" s="637"/>
      <c r="AK31" s="637"/>
      <c r="AL31" s="638">
        <v>0</v>
      </c>
      <c r="AM31" s="639"/>
      <c r="AN31" s="639"/>
      <c r="AO31" s="640"/>
      <c r="AP31" s="677" t="s">
        <v>311</v>
      </c>
      <c r="AQ31" s="678"/>
      <c r="AR31" s="678"/>
      <c r="AS31" s="678"/>
      <c r="AT31" s="683" t="s">
        <v>312</v>
      </c>
      <c r="AU31" s="347"/>
      <c r="AV31" s="347"/>
      <c r="AW31" s="347"/>
      <c r="AX31" s="619" t="s">
        <v>189</v>
      </c>
      <c r="AY31" s="620"/>
      <c r="AZ31" s="620"/>
      <c r="BA31" s="620"/>
      <c r="BB31" s="620"/>
      <c r="BC31" s="620"/>
      <c r="BD31" s="620"/>
      <c r="BE31" s="620"/>
      <c r="BF31" s="621"/>
      <c r="BG31" s="686">
        <v>98.6</v>
      </c>
      <c r="BH31" s="687"/>
      <c r="BI31" s="687"/>
      <c r="BJ31" s="687"/>
      <c r="BK31" s="687"/>
      <c r="BL31" s="687"/>
      <c r="BM31" s="628">
        <v>93.4</v>
      </c>
      <c r="BN31" s="687"/>
      <c r="BO31" s="687"/>
      <c r="BP31" s="687"/>
      <c r="BQ31" s="688"/>
      <c r="BR31" s="686">
        <v>98.7</v>
      </c>
      <c r="BS31" s="687"/>
      <c r="BT31" s="687"/>
      <c r="BU31" s="687"/>
      <c r="BV31" s="687"/>
      <c r="BW31" s="687"/>
      <c r="BX31" s="628">
        <v>93.5</v>
      </c>
      <c r="BY31" s="687"/>
      <c r="BZ31" s="687"/>
      <c r="CA31" s="687"/>
      <c r="CB31" s="688"/>
      <c r="CD31" s="673"/>
      <c r="CE31" s="674"/>
      <c r="CF31" s="630" t="s">
        <v>313</v>
      </c>
      <c r="CG31" s="631"/>
      <c r="CH31" s="631"/>
      <c r="CI31" s="631"/>
      <c r="CJ31" s="631"/>
      <c r="CK31" s="631"/>
      <c r="CL31" s="631"/>
      <c r="CM31" s="631"/>
      <c r="CN31" s="631"/>
      <c r="CO31" s="631"/>
      <c r="CP31" s="631"/>
      <c r="CQ31" s="632"/>
      <c r="CR31" s="633">
        <v>37066</v>
      </c>
      <c r="CS31" s="664"/>
      <c r="CT31" s="664"/>
      <c r="CU31" s="664"/>
      <c r="CV31" s="664"/>
      <c r="CW31" s="664"/>
      <c r="CX31" s="664"/>
      <c r="CY31" s="665"/>
      <c r="CZ31" s="638">
        <v>0.5</v>
      </c>
      <c r="DA31" s="666"/>
      <c r="DB31" s="666"/>
      <c r="DC31" s="668"/>
      <c r="DD31" s="642">
        <v>37066</v>
      </c>
      <c r="DE31" s="664"/>
      <c r="DF31" s="664"/>
      <c r="DG31" s="664"/>
      <c r="DH31" s="664"/>
      <c r="DI31" s="664"/>
      <c r="DJ31" s="664"/>
      <c r="DK31" s="665"/>
      <c r="DL31" s="642">
        <v>37066</v>
      </c>
      <c r="DM31" s="664"/>
      <c r="DN31" s="664"/>
      <c r="DO31" s="664"/>
      <c r="DP31" s="664"/>
      <c r="DQ31" s="664"/>
      <c r="DR31" s="664"/>
      <c r="DS31" s="664"/>
      <c r="DT31" s="664"/>
      <c r="DU31" s="664"/>
      <c r="DV31" s="665"/>
      <c r="DW31" s="638">
        <v>0.8</v>
      </c>
      <c r="DX31" s="666"/>
      <c r="DY31" s="666"/>
      <c r="DZ31" s="666"/>
      <c r="EA31" s="666"/>
      <c r="EB31" s="666"/>
      <c r="EC31" s="667"/>
    </row>
    <row r="32" spans="2:133" ht="11.25" customHeight="1" x14ac:dyDescent="0.15">
      <c r="B32" s="630" t="s">
        <v>314</v>
      </c>
      <c r="C32" s="631"/>
      <c r="D32" s="631"/>
      <c r="E32" s="631"/>
      <c r="F32" s="631"/>
      <c r="G32" s="631"/>
      <c r="H32" s="631"/>
      <c r="I32" s="631"/>
      <c r="J32" s="631"/>
      <c r="K32" s="631"/>
      <c r="L32" s="631"/>
      <c r="M32" s="631"/>
      <c r="N32" s="631"/>
      <c r="O32" s="631"/>
      <c r="P32" s="631"/>
      <c r="Q32" s="632"/>
      <c r="R32" s="633">
        <v>997310</v>
      </c>
      <c r="S32" s="634"/>
      <c r="T32" s="634"/>
      <c r="U32" s="634"/>
      <c r="V32" s="634"/>
      <c r="W32" s="634"/>
      <c r="X32" s="634"/>
      <c r="Y32" s="635"/>
      <c r="Z32" s="636">
        <v>12.9</v>
      </c>
      <c r="AA32" s="636"/>
      <c r="AB32" s="636"/>
      <c r="AC32" s="636"/>
      <c r="AD32" s="637" t="s">
        <v>130</v>
      </c>
      <c r="AE32" s="637"/>
      <c r="AF32" s="637"/>
      <c r="AG32" s="637"/>
      <c r="AH32" s="637"/>
      <c r="AI32" s="637"/>
      <c r="AJ32" s="637"/>
      <c r="AK32" s="637"/>
      <c r="AL32" s="638" t="s">
        <v>130</v>
      </c>
      <c r="AM32" s="639"/>
      <c r="AN32" s="639"/>
      <c r="AO32" s="640"/>
      <c r="AP32" s="679"/>
      <c r="AQ32" s="680"/>
      <c r="AR32" s="680"/>
      <c r="AS32" s="680"/>
      <c r="AT32" s="684"/>
      <c r="AU32" s="203" t="s">
        <v>315</v>
      </c>
      <c r="AX32" s="630" t="s">
        <v>316</v>
      </c>
      <c r="AY32" s="631"/>
      <c r="AZ32" s="631"/>
      <c r="BA32" s="631"/>
      <c r="BB32" s="631"/>
      <c r="BC32" s="631"/>
      <c r="BD32" s="631"/>
      <c r="BE32" s="631"/>
      <c r="BF32" s="632"/>
      <c r="BG32" s="689">
        <v>98.8</v>
      </c>
      <c r="BH32" s="664"/>
      <c r="BI32" s="664"/>
      <c r="BJ32" s="664"/>
      <c r="BK32" s="664"/>
      <c r="BL32" s="664"/>
      <c r="BM32" s="639">
        <v>91.3</v>
      </c>
      <c r="BN32" s="664"/>
      <c r="BO32" s="664"/>
      <c r="BP32" s="664"/>
      <c r="BQ32" s="690"/>
      <c r="BR32" s="689">
        <v>98.3</v>
      </c>
      <c r="BS32" s="664"/>
      <c r="BT32" s="664"/>
      <c r="BU32" s="664"/>
      <c r="BV32" s="664"/>
      <c r="BW32" s="664"/>
      <c r="BX32" s="639">
        <v>91</v>
      </c>
      <c r="BY32" s="664"/>
      <c r="BZ32" s="664"/>
      <c r="CA32" s="664"/>
      <c r="CB32" s="690"/>
      <c r="CD32" s="675"/>
      <c r="CE32" s="676"/>
      <c r="CF32" s="630" t="s">
        <v>317</v>
      </c>
      <c r="CG32" s="631"/>
      <c r="CH32" s="631"/>
      <c r="CI32" s="631"/>
      <c r="CJ32" s="631"/>
      <c r="CK32" s="631"/>
      <c r="CL32" s="631"/>
      <c r="CM32" s="631"/>
      <c r="CN32" s="631"/>
      <c r="CO32" s="631"/>
      <c r="CP32" s="631"/>
      <c r="CQ32" s="632"/>
      <c r="CR32" s="633" t="s">
        <v>130</v>
      </c>
      <c r="CS32" s="634"/>
      <c r="CT32" s="634"/>
      <c r="CU32" s="634"/>
      <c r="CV32" s="634"/>
      <c r="CW32" s="634"/>
      <c r="CX32" s="634"/>
      <c r="CY32" s="635"/>
      <c r="CZ32" s="638" t="s">
        <v>130</v>
      </c>
      <c r="DA32" s="666"/>
      <c r="DB32" s="666"/>
      <c r="DC32" s="668"/>
      <c r="DD32" s="642" t="s">
        <v>130</v>
      </c>
      <c r="DE32" s="634"/>
      <c r="DF32" s="634"/>
      <c r="DG32" s="634"/>
      <c r="DH32" s="634"/>
      <c r="DI32" s="634"/>
      <c r="DJ32" s="634"/>
      <c r="DK32" s="635"/>
      <c r="DL32" s="642" t="s">
        <v>130</v>
      </c>
      <c r="DM32" s="634"/>
      <c r="DN32" s="634"/>
      <c r="DO32" s="634"/>
      <c r="DP32" s="634"/>
      <c r="DQ32" s="634"/>
      <c r="DR32" s="634"/>
      <c r="DS32" s="634"/>
      <c r="DT32" s="634"/>
      <c r="DU32" s="634"/>
      <c r="DV32" s="635"/>
      <c r="DW32" s="638" t="s">
        <v>130</v>
      </c>
      <c r="DX32" s="666"/>
      <c r="DY32" s="666"/>
      <c r="DZ32" s="666"/>
      <c r="EA32" s="666"/>
      <c r="EB32" s="666"/>
      <c r="EC32" s="667"/>
    </row>
    <row r="33" spans="2:133" ht="11.25" customHeight="1" x14ac:dyDescent="0.15">
      <c r="B33" s="651" t="s">
        <v>318</v>
      </c>
      <c r="C33" s="652"/>
      <c r="D33" s="652"/>
      <c r="E33" s="652"/>
      <c r="F33" s="652"/>
      <c r="G33" s="652"/>
      <c r="H33" s="652"/>
      <c r="I33" s="652"/>
      <c r="J33" s="652"/>
      <c r="K33" s="652"/>
      <c r="L33" s="652"/>
      <c r="M33" s="652"/>
      <c r="N33" s="652"/>
      <c r="O33" s="652"/>
      <c r="P33" s="652"/>
      <c r="Q33" s="653"/>
      <c r="R33" s="633" t="s">
        <v>130</v>
      </c>
      <c r="S33" s="634"/>
      <c r="T33" s="634"/>
      <c r="U33" s="634"/>
      <c r="V33" s="634"/>
      <c r="W33" s="634"/>
      <c r="X33" s="634"/>
      <c r="Y33" s="635"/>
      <c r="Z33" s="636" t="s">
        <v>130</v>
      </c>
      <c r="AA33" s="636"/>
      <c r="AB33" s="636"/>
      <c r="AC33" s="636"/>
      <c r="AD33" s="637" t="s">
        <v>130</v>
      </c>
      <c r="AE33" s="637"/>
      <c r="AF33" s="637"/>
      <c r="AG33" s="637"/>
      <c r="AH33" s="637"/>
      <c r="AI33" s="637"/>
      <c r="AJ33" s="637"/>
      <c r="AK33" s="637"/>
      <c r="AL33" s="638" t="s">
        <v>130</v>
      </c>
      <c r="AM33" s="639"/>
      <c r="AN33" s="639"/>
      <c r="AO33" s="640"/>
      <c r="AP33" s="681"/>
      <c r="AQ33" s="682"/>
      <c r="AR33" s="682"/>
      <c r="AS33" s="682"/>
      <c r="AT33" s="685"/>
      <c r="AU33" s="343"/>
      <c r="AV33" s="343"/>
      <c r="AW33" s="343"/>
      <c r="AX33" s="654" t="s">
        <v>319</v>
      </c>
      <c r="AY33" s="655"/>
      <c r="AZ33" s="655"/>
      <c r="BA33" s="655"/>
      <c r="BB33" s="655"/>
      <c r="BC33" s="655"/>
      <c r="BD33" s="655"/>
      <c r="BE33" s="655"/>
      <c r="BF33" s="656"/>
      <c r="BG33" s="691">
        <v>98.2</v>
      </c>
      <c r="BH33" s="692"/>
      <c r="BI33" s="692"/>
      <c r="BJ33" s="692"/>
      <c r="BK33" s="692"/>
      <c r="BL33" s="692"/>
      <c r="BM33" s="693">
        <v>94.6</v>
      </c>
      <c r="BN33" s="692"/>
      <c r="BO33" s="692"/>
      <c r="BP33" s="692"/>
      <c r="BQ33" s="694"/>
      <c r="BR33" s="691">
        <v>99</v>
      </c>
      <c r="BS33" s="692"/>
      <c r="BT33" s="692"/>
      <c r="BU33" s="692"/>
      <c r="BV33" s="692"/>
      <c r="BW33" s="692"/>
      <c r="BX33" s="693">
        <v>95.3</v>
      </c>
      <c r="BY33" s="692"/>
      <c r="BZ33" s="692"/>
      <c r="CA33" s="692"/>
      <c r="CB33" s="694"/>
      <c r="CD33" s="630" t="s">
        <v>320</v>
      </c>
      <c r="CE33" s="631"/>
      <c r="CF33" s="631"/>
      <c r="CG33" s="631"/>
      <c r="CH33" s="631"/>
      <c r="CI33" s="631"/>
      <c r="CJ33" s="631"/>
      <c r="CK33" s="631"/>
      <c r="CL33" s="631"/>
      <c r="CM33" s="631"/>
      <c r="CN33" s="631"/>
      <c r="CO33" s="631"/>
      <c r="CP33" s="631"/>
      <c r="CQ33" s="632"/>
      <c r="CR33" s="633">
        <v>2745155</v>
      </c>
      <c r="CS33" s="664"/>
      <c r="CT33" s="664"/>
      <c r="CU33" s="664"/>
      <c r="CV33" s="664"/>
      <c r="CW33" s="664"/>
      <c r="CX33" s="664"/>
      <c r="CY33" s="665"/>
      <c r="CZ33" s="638">
        <v>38.700000000000003</v>
      </c>
      <c r="DA33" s="666"/>
      <c r="DB33" s="666"/>
      <c r="DC33" s="668"/>
      <c r="DD33" s="642">
        <v>2227264</v>
      </c>
      <c r="DE33" s="664"/>
      <c r="DF33" s="664"/>
      <c r="DG33" s="664"/>
      <c r="DH33" s="664"/>
      <c r="DI33" s="664"/>
      <c r="DJ33" s="664"/>
      <c r="DK33" s="665"/>
      <c r="DL33" s="642">
        <v>1737078</v>
      </c>
      <c r="DM33" s="664"/>
      <c r="DN33" s="664"/>
      <c r="DO33" s="664"/>
      <c r="DP33" s="664"/>
      <c r="DQ33" s="664"/>
      <c r="DR33" s="664"/>
      <c r="DS33" s="664"/>
      <c r="DT33" s="664"/>
      <c r="DU33" s="664"/>
      <c r="DV33" s="665"/>
      <c r="DW33" s="638">
        <v>38.1</v>
      </c>
      <c r="DX33" s="666"/>
      <c r="DY33" s="666"/>
      <c r="DZ33" s="666"/>
      <c r="EA33" s="666"/>
      <c r="EB33" s="666"/>
      <c r="EC33" s="667"/>
    </row>
    <row r="34" spans="2:133" ht="11.25" customHeight="1" x14ac:dyDescent="0.15">
      <c r="B34" s="630" t="s">
        <v>321</v>
      </c>
      <c r="C34" s="631"/>
      <c r="D34" s="631"/>
      <c r="E34" s="631"/>
      <c r="F34" s="631"/>
      <c r="G34" s="631"/>
      <c r="H34" s="631"/>
      <c r="I34" s="631"/>
      <c r="J34" s="631"/>
      <c r="K34" s="631"/>
      <c r="L34" s="631"/>
      <c r="M34" s="631"/>
      <c r="N34" s="631"/>
      <c r="O34" s="631"/>
      <c r="P34" s="631"/>
      <c r="Q34" s="632"/>
      <c r="R34" s="633">
        <v>504446</v>
      </c>
      <c r="S34" s="634"/>
      <c r="T34" s="634"/>
      <c r="U34" s="634"/>
      <c r="V34" s="634"/>
      <c r="W34" s="634"/>
      <c r="X34" s="634"/>
      <c r="Y34" s="635"/>
      <c r="Z34" s="636">
        <v>6.5</v>
      </c>
      <c r="AA34" s="636"/>
      <c r="AB34" s="636"/>
      <c r="AC34" s="636"/>
      <c r="AD34" s="637" t="s">
        <v>130</v>
      </c>
      <c r="AE34" s="637"/>
      <c r="AF34" s="637"/>
      <c r="AG34" s="637"/>
      <c r="AH34" s="637"/>
      <c r="AI34" s="637"/>
      <c r="AJ34" s="637"/>
      <c r="AK34" s="637"/>
      <c r="AL34" s="638" t="s">
        <v>130</v>
      </c>
      <c r="AM34" s="639"/>
      <c r="AN34" s="639"/>
      <c r="AO34" s="640"/>
      <c r="AP34" s="207"/>
      <c r="AQ34" s="208"/>
      <c r="AS34" s="347"/>
      <c r="AT34" s="347"/>
      <c r="AU34" s="347"/>
      <c r="AV34" s="347"/>
      <c r="AW34" s="347"/>
      <c r="AX34" s="347"/>
      <c r="AY34" s="347"/>
      <c r="AZ34" s="347"/>
      <c r="BA34" s="347"/>
      <c r="BB34" s="347"/>
      <c r="BC34" s="347"/>
      <c r="BD34" s="347"/>
      <c r="BE34" s="347"/>
      <c r="BF34" s="347"/>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30" t="s">
        <v>322</v>
      </c>
      <c r="CE34" s="631"/>
      <c r="CF34" s="631"/>
      <c r="CG34" s="631"/>
      <c r="CH34" s="631"/>
      <c r="CI34" s="631"/>
      <c r="CJ34" s="631"/>
      <c r="CK34" s="631"/>
      <c r="CL34" s="631"/>
      <c r="CM34" s="631"/>
      <c r="CN34" s="631"/>
      <c r="CO34" s="631"/>
      <c r="CP34" s="631"/>
      <c r="CQ34" s="632"/>
      <c r="CR34" s="633">
        <v>937214</v>
      </c>
      <c r="CS34" s="634"/>
      <c r="CT34" s="634"/>
      <c r="CU34" s="634"/>
      <c r="CV34" s="634"/>
      <c r="CW34" s="634"/>
      <c r="CX34" s="634"/>
      <c r="CY34" s="635"/>
      <c r="CZ34" s="638">
        <v>13.2</v>
      </c>
      <c r="DA34" s="666"/>
      <c r="DB34" s="666"/>
      <c r="DC34" s="668"/>
      <c r="DD34" s="642">
        <v>745516</v>
      </c>
      <c r="DE34" s="634"/>
      <c r="DF34" s="634"/>
      <c r="DG34" s="634"/>
      <c r="DH34" s="634"/>
      <c r="DI34" s="634"/>
      <c r="DJ34" s="634"/>
      <c r="DK34" s="635"/>
      <c r="DL34" s="642">
        <v>546442</v>
      </c>
      <c r="DM34" s="634"/>
      <c r="DN34" s="634"/>
      <c r="DO34" s="634"/>
      <c r="DP34" s="634"/>
      <c r="DQ34" s="634"/>
      <c r="DR34" s="634"/>
      <c r="DS34" s="634"/>
      <c r="DT34" s="634"/>
      <c r="DU34" s="634"/>
      <c r="DV34" s="635"/>
      <c r="DW34" s="638">
        <v>12</v>
      </c>
      <c r="DX34" s="666"/>
      <c r="DY34" s="666"/>
      <c r="DZ34" s="666"/>
      <c r="EA34" s="666"/>
      <c r="EB34" s="666"/>
      <c r="EC34" s="667"/>
    </row>
    <row r="35" spans="2:133" ht="11.25" customHeight="1" x14ac:dyDescent="0.15">
      <c r="B35" s="630" t="s">
        <v>323</v>
      </c>
      <c r="C35" s="631"/>
      <c r="D35" s="631"/>
      <c r="E35" s="631"/>
      <c r="F35" s="631"/>
      <c r="G35" s="631"/>
      <c r="H35" s="631"/>
      <c r="I35" s="631"/>
      <c r="J35" s="631"/>
      <c r="K35" s="631"/>
      <c r="L35" s="631"/>
      <c r="M35" s="631"/>
      <c r="N35" s="631"/>
      <c r="O35" s="631"/>
      <c r="P35" s="631"/>
      <c r="Q35" s="632"/>
      <c r="R35" s="633">
        <v>50229</v>
      </c>
      <c r="S35" s="634"/>
      <c r="T35" s="634"/>
      <c r="U35" s="634"/>
      <c r="V35" s="634"/>
      <c r="W35" s="634"/>
      <c r="X35" s="634"/>
      <c r="Y35" s="635"/>
      <c r="Z35" s="636">
        <v>0.6</v>
      </c>
      <c r="AA35" s="636"/>
      <c r="AB35" s="636"/>
      <c r="AC35" s="636"/>
      <c r="AD35" s="637">
        <v>4627</v>
      </c>
      <c r="AE35" s="637"/>
      <c r="AF35" s="637"/>
      <c r="AG35" s="637"/>
      <c r="AH35" s="637"/>
      <c r="AI35" s="637"/>
      <c r="AJ35" s="637"/>
      <c r="AK35" s="637"/>
      <c r="AL35" s="638">
        <v>0.1</v>
      </c>
      <c r="AM35" s="639"/>
      <c r="AN35" s="639"/>
      <c r="AO35" s="640"/>
      <c r="AP35" s="209"/>
      <c r="AQ35" s="615" t="s">
        <v>324</v>
      </c>
      <c r="AR35" s="616"/>
      <c r="AS35" s="616"/>
      <c r="AT35" s="616"/>
      <c r="AU35" s="616"/>
      <c r="AV35" s="616"/>
      <c r="AW35" s="616"/>
      <c r="AX35" s="616"/>
      <c r="AY35" s="616"/>
      <c r="AZ35" s="616"/>
      <c r="BA35" s="616"/>
      <c r="BB35" s="616"/>
      <c r="BC35" s="616"/>
      <c r="BD35" s="616"/>
      <c r="BE35" s="616"/>
      <c r="BF35" s="617"/>
      <c r="BG35" s="615" t="s">
        <v>325</v>
      </c>
      <c r="BH35" s="616"/>
      <c r="BI35" s="616"/>
      <c r="BJ35" s="616"/>
      <c r="BK35" s="616"/>
      <c r="BL35" s="616"/>
      <c r="BM35" s="616"/>
      <c r="BN35" s="616"/>
      <c r="BO35" s="616"/>
      <c r="BP35" s="616"/>
      <c r="BQ35" s="616"/>
      <c r="BR35" s="616"/>
      <c r="BS35" s="616"/>
      <c r="BT35" s="616"/>
      <c r="BU35" s="616"/>
      <c r="BV35" s="616"/>
      <c r="BW35" s="616"/>
      <c r="BX35" s="616"/>
      <c r="BY35" s="616"/>
      <c r="BZ35" s="616"/>
      <c r="CA35" s="616"/>
      <c r="CB35" s="617"/>
      <c r="CD35" s="630" t="s">
        <v>326</v>
      </c>
      <c r="CE35" s="631"/>
      <c r="CF35" s="631"/>
      <c r="CG35" s="631"/>
      <c r="CH35" s="631"/>
      <c r="CI35" s="631"/>
      <c r="CJ35" s="631"/>
      <c r="CK35" s="631"/>
      <c r="CL35" s="631"/>
      <c r="CM35" s="631"/>
      <c r="CN35" s="631"/>
      <c r="CO35" s="631"/>
      <c r="CP35" s="631"/>
      <c r="CQ35" s="632"/>
      <c r="CR35" s="633">
        <v>43795</v>
      </c>
      <c r="CS35" s="664"/>
      <c r="CT35" s="664"/>
      <c r="CU35" s="664"/>
      <c r="CV35" s="664"/>
      <c r="CW35" s="664"/>
      <c r="CX35" s="664"/>
      <c r="CY35" s="665"/>
      <c r="CZ35" s="638">
        <v>0.6</v>
      </c>
      <c r="DA35" s="666"/>
      <c r="DB35" s="666"/>
      <c r="DC35" s="668"/>
      <c r="DD35" s="642">
        <v>38802</v>
      </c>
      <c r="DE35" s="664"/>
      <c r="DF35" s="664"/>
      <c r="DG35" s="664"/>
      <c r="DH35" s="664"/>
      <c r="DI35" s="664"/>
      <c r="DJ35" s="664"/>
      <c r="DK35" s="665"/>
      <c r="DL35" s="642">
        <v>38802</v>
      </c>
      <c r="DM35" s="664"/>
      <c r="DN35" s="664"/>
      <c r="DO35" s="664"/>
      <c r="DP35" s="664"/>
      <c r="DQ35" s="664"/>
      <c r="DR35" s="664"/>
      <c r="DS35" s="664"/>
      <c r="DT35" s="664"/>
      <c r="DU35" s="664"/>
      <c r="DV35" s="665"/>
      <c r="DW35" s="638">
        <v>0.9</v>
      </c>
      <c r="DX35" s="666"/>
      <c r="DY35" s="666"/>
      <c r="DZ35" s="666"/>
      <c r="EA35" s="666"/>
      <c r="EB35" s="666"/>
      <c r="EC35" s="667"/>
    </row>
    <row r="36" spans="2:133" ht="11.25" customHeight="1" x14ac:dyDescent="0.15">
      <c r="B36" s="630" t="s">
        <v>327</v>
      </c>
      <c r="C36" s="631"/>
      <c r="D36" s="631"/>
      <c r="E36" s="631"/>
      <c r="F36" s="631"/>
      <c r="G36" s="631"/>
      <c r="H36" s="631"/>
      <c r="I36" s="631"/>
      <c r="J36" s="631"/>
      <c r="K36" s="631"/>
      <c r="L36" s="631"/>
      <c r="M36" s="631"/>
      <c r="N36" s="631"/>
      <c r="O36" s="631"/>
      <c r="P36" s="631"/>
      <c r="Q36" s="632"/>
      <c r="R36" s="633">
        <v>43926</v>
      </c>
      <c r="S36" s="634"/>
      <c r="T36" s="634"/>
      <c r="U36" s="634"/>
      <c r="V36" s="634"/>
      <c r="W36" s="634"/>
      <c r="X36" s="634"/>
      <c r="Y36" s="635"/>
      <c r="Z36" s="636">
        <v>0.6</v>
      </c>
      <c r="AA36" s="636"/>
      <c r="AB36" s="636"/>
      <c r="AC36" s="636"/>
      <c r="AD36" s="637" t="s">
        <v>130</v>
      </c>
      <c r="AE36" s="637"/>
      <c r="AF36" s="637"/>
      <c r="AG36" s="637"/>
      <c r="AH36" s="637"/>
      <c r="AI36" s="637"/>
      <c r="AJ36" s="637"/>
      <c r="AK36" s="637"/>
      <c r="AL36" s="638" t="s">
        <v>130</v>
      </c>
      <c r="AM36" s="639"/>
      <c r="AN36" s="639"/>
      <c r="AO36" s="640"/>
      <c r="AP36" s="209"/>
      <c r="AQ36" s="695" t="s">
        <v>328</v>
      </c>
      <c r="AR36" s="696"/>
      <c r="AS36" s="696"/>
      <c r="AT36" s="696"/>
      <c r="AU36" s="696"/>
      <c r="AV36" s="696"/>
      <c r="AW36" s="696"/>
      <c r="AX36" s="696"/>
      <c r="AY36" s="697"/>
      <c r="AZ36" s="622">
        <v>730839</v>
      </c>
      <c r="BA36" s="623"/>
      <c r="BB36" s="623"/>
      <c r="BC36" s="623"/>
      <c r="BD36" s="623"/>
      <c r="BE36" s="623"/>
      <c r="BF36" s="698"/>
      <c r="BG36" s="619" t="s">
        <v>329</v>
      </c>
      <c r="BH36" s="620"/>
      <c r="BI36" s="620"/>
      <c r="BJ36" s="620"/>
      <c r="BK36" s="620"/>
      <c r="BL36" s="620"/>
      <c r="BM36" s="620"/>
      <c r="BN36" s="620"/>
      <c r="BO36" s="620"/>
      <c r="BP36" s="620"/>
      <c r="BQ36" s="620"/>
      <c r="BR36" s="620"/>
      <c r="BS36" s="620"/>
      <c r="BT36" s="620"/>
      <c r="BU36" s="621"/>
      <c r="BV36" s="622">
        <v>22184</v>
      </c>
      <c r="BW36" s="623"/>
      <c r="BX36" s="623"/>
      <c r="BY36" s="623"/>
      <c r="BZ36" s="623"/>
      <c r="CA36" s="623"/>
      <c r="CB36" s="698"/>
      <c r="CD36" s="630" t="s">
        <v>330</v>
      </c>
      <c r="CE36" s="631"/>
      <c r="CF36" s="631"/>
      <c r="CG36" s="631"/>
      <c r="CH36" s="631"/>
      <c r="CI36" s="631"/>
      <c r="CJ36" s="631"/>
      <c r="CK36" s="631"/>
      <c r="CL36" s="631"/>
      <c r="CM36" s="631"/>
      <c r="CN36" s="631"/>
      <c r="CO36" s="631"/>
      <c r="CP36" s="631"/>
      <c r="CQ36" s="632"/>
      <c r="CR36" s="633">
        <v>1075924</v>
      </c>
      <c r="CS36" s="634"/>
      <c r="CT36" s="634"/>
      <c r="CU36" s="634"/>
      <c r="CV36" s="634"/>
      <c r="CW36" s="634"/>
      <c r="CX36" s="634"/>
      <c r="CY36" s="635"/>
      <c r="CZ36" s="638">
        <v>15.2</v>
      </c>
      <c r="DA36" s="666"/>
      <c r="DB36" s="666"/>
      <c r="DC36" s="668"/>
      <c r="DD36" s="642">
        <v>858597</v>
      </c>
      <c r="DE36" s="634"/>
      <c r="DF36" s="634"/>
      <c r="DG36" s="634"/>
      <c r="DH36" s="634"/>
      <c r="DI36" s="634"/>
      <c r="DJ36" s="634"/>
      <c r="DK36" s="635"/>
      <c r="DL36" s="642">
        <v>683600</v>
      </c>
      <c r="DM36" s="634"/>
      <c r="DN36" s="634"/>
      <c r="DO36" s="634"/>
      <c r="DP36" s="634"/>
      <c r="DQ36" s="634"/>
      <c r="DR36" s="634"/>
      <c r="DS36" s="634"/>
      <c r="DT36" s="634"/>
      <c r="DU36" s="634"/>
      <c r="DV36" s="635"/>
      <c r="DW36" s="638">
        <v>15</v>
      </c>
      <c r="DX36" s="666"/>
      <c r="DY36" s="666"/>
      <c r="DZ36" s="666"/>
      <c r="EA36" s="666"/>
      <c r="EB36" s="666"/>
      <c r="EC36" s="667"/>
    </row>
    <row r="37" spans="2:133" ht="11.25" customHeight="1" x14ac:dyDescent="0.15">
      <c r="B37" s="630" t="s">
        <v>331</v>
      </c>
      <c r="C37" s="631"/>
      <c r="D37" s="631"/>
      <c r="E37" s="631"/>
      <c r="F37" s="631"/>
      <c r="G37" s="631"/>
      <c r="H37" s="631"/>
      <c r="I37" s="631"/>
      <c r="J37" s="631"/>
      <c r="K37" s="631"/>
      <c r="L37" s="631"/>
      <c r="M37" s="631"/>
      <c r="N37" s="631"/>
      <c r="O37" s="631"/>
      <c r="P37" s="631"/>
      <c r="Q37" s="632"/>
      <c r="R37" s="633">
        <v>232259</v>
      </c>
      <c r="S37" s="634"/>
      <c r="T37" s="634"/>
      <c r="U37" s="634"/>
      <c r="V37" s="634"/>
      <c r="W37" s="634"/>
      <c r="X37" s="634"/>
      <c r="Y37" s="635"/>
      <c r="Z37" s="636">
        <v>3</v>
      </c>
      <c r="AA37" s="636"/>
      <c r="AB37" s="636"/>
      <c r="AC37" s="636"/>
      <c r="AD37" s="637" t="s">
        <v>130</v>
      </c>
      <c r="AE37" s="637"/>
      <c r="AF37" s="637"/>
      <c r="AG37" s="637"/>
      <c r="AH37" s="637"/>
      <c r="AI37" s="637"/>
      <c r="AJ37" s="637"/>
      <c r="AK37" s="637"/>
      <c r="AL37" s="638" t="s">
        <v>130</v>
      </c>
      <c r="AM37" s="639"/>
      <c r="AN37" s="639"/>
      <c r="AO37" s="640"/>
      <c r="AQ37" s="699" t="s">
        <v>332</v>
      </c>
      <c r="AR37" s="700"/>
      <c r="AS37" s="700"/>
      <c r="AT37" s="700"/>
      <c r="AU37" s="700"/>
      <c r="AV37" s="700"/>
      <c r="AW37" s="700"/>
      <c r="AX37" s="700"/>
      <c r="AY37" s="701"/>
      <c r="AZ37" s="633">
        <v>93569</v>
      </c>
      <c r="BA37" s="634"/>
      <c r="BB37" s="634"/>
      <c r="BC37" s="634"/>
      <c r="BD37" s="664"/>
      <c r="BE37" s="664"/>
      <c r="BF37" s="690"/>
      <c r="BG37" s="630" t="s">
        <v>333</v>
      </c>
      <c r="BH37" s="631"/>
      <c r="BI37" s="631"/>
      <c r="BJ37" s="631"/>
      <c r="BK37" s="631"/>
      <c r="BL37" s="631"/>
      <c r="BM37" s="631"/>
      <c r="BN37" s="631"/>
      <c r="BO37" s="631"/>
      <c r="BP37" s="631"/>
      <c r="BQ37" s="631"/>
      <c r="BR37" s="631"/>
      <c r="BS37" s="631"/>
      <c r="BT37" s="631"/>
      <c r="BU37" s="632"/>
      <c r="BV37" s="633">
        <v>-3492</v>
      </c>
      <c r="BW37" s="634"/>
      <c r="BX37" s="634"/>
      <c r="BY37" s="634"/>
      <c r="BZ37" s="634"/>
      <c r="CA37" s="634"/>
      <c r="CB37" s="643"/>
      <c r="CD37" s="630" t="s">
        <v>334</v>
      </c>
      <c r="CE37" s="631"/>
      <c r="CF37" s="631"/>
      <c r="CG37" s="631"/>
      <c r="CH37" s="631"/>
      <c r="CI37" s="631"/>
      <c r="CJ37" s="631"/>
      <c r="CK37" s="631"/>
      <c r="CL37" s="631"/>
      <c r="CM37" s="631"/>
      <c r="CN37" s="631"/>
      <c r="CO37" s="631"/>
      <c r="CP37" s="631"/>
      <c r="CQ37" s="632"/>
      <c r="CR37" s="633">
        <v>207997</v>
      </c>
      <c r="CS37" s="664"/>
      <c r="CT37" s="664"/>
      <c r="CU37" s="664"/>
      <c r="CV37" s="664"/>
      <c r="CW37" s="664"/>
      <c r="CX37" s="664"/>
      <c r="CY37" s="665"/>
      <c r="CZ37" s="638">
        <v>2.9</v>
      </c>
      <c r="DA37" s="666"/>
      <c r="DB37" s="666"/>
      <c r="DC37" s="668"/>
      <c r="DD37" s="642">
        <v>206997</v>
      </c>
      <c r="DE37" s="664"/>
      <c r="DF37" s="664"/>
      <c r="DG37" s="664"/>
      <c r="DH37" s="664"/>
      <c r="DI37" s="664"/>
      <c r="DJ37" s="664"/>
      <c r="DK37" s="665"/>
      <c r="DL37" s="642">
        <v>204470</v>
      </c>
      <c r="DM37" s="664"/>
      <c r="DN37" s="664"/>
      <c r="DO37" s="664"/>
      <c r="DP37" s="664"/>
      <c r="DQ37" s="664"/>
      <c r="DR37" s="664"/>
      <c r="DS37" s="664"/>
      <c r="DT37" s="664"/>
      <c r="DU37" s="664"/>
      <c r="DV37" s="665"/>
      <c r="DW37" s="638">
        <v>4.5</v>
      </c>
      <c r="DX37" s="666"/>
      <c r="DY37" s="666"/>
      <c r="DZ37" s="666"/>
      <c r="EA37" s="666"/>
      <c r="EB37" s="666"/>
      <c r="EC37" s="667"/>
    </row>
    <row r="38" spans="2:133" ht="11.25" customHeight="1" x14ac:dyDescent="0.15">
      <c r="B38" s="630" t="s">
        <v>335</v>
      </c>
      <c r="C38" s="631"/>
      <c r="D38" s="631"/>
      <c r="E38" s="631"/>
      <c r="F38" s="631"/>
      <c r="G38" s="631"/>
      <c r="H38" s="631"/>
      <c r="I38" s="631"/>
      <c r="J38" s="631"/>
      <c r="K38" s="631"/>
      <c r="L38" s="631"/>
      <c r="M38" s="631"/>
      <c r="N38" s="631"/>
      <c r="O38" s="631"/>
      <c r="P38" s="631"/>
      <c r="Q38" s="632"/>
      <c r="R38" s="633">
        <v>175804</v>
      </c>
      <c r="S38" s="634"/>
      <c r="T38" s="634"/>
      <c r="U38" s="634"/>
      <c r="V38" s="634"/>
      <c r="W38" s="634"/>
      <c r="X38" s="634"/>
      <c r="Y38" s="635"/>
      <c r="Z38" s="636">
        <v>2.2999999999999998</v>
      </c>
      <c r="AA38" s="636"/>
      <c r="AB38" s="636"/>
      <c r="AC38" s="636"/>
      <c r="AD38" s="637" t="s">
        <v>130</v>
      </c>
      <c r="AE38" s="637"/>
      <c r="AF38" s="637"/>
      <c r="AG38" s="637"/>
      <c r="AH38" s="637"/>
      <c r="AI38" s="637"/>
      <c r="AJ38" s="637"/>
      <c r="AK38" s="637"/>
      <c r="AL38" s="638" t="s">
        <v>130</v>
      </c>
      <c r="AM38" s="639"/>
      <c r="AN38" s="639"/>
      <c r="AO38" s="640"/>
      <c r="AQ38" s="699" t="s">
        <v>336</v>
      </c>
      <c r="AR38" s="700"/>
      <c r="AS38" s="700"/>
      <c r="AT38" s="700"/>
      <c r="AU38" s="700"/>
      <c r="AV38" s="700"/>
      <c r="AW38" s="700"/>
      <c r="AX38" s="700"/>
      <c r="AY38" s="701"/>
      <c r="AZ38" s="633">
        <v>33316</v>
      </c>
      <c r="BA38" s="634"/>
      <c r="BB38" s="634"/>
      <c r="BC38" s="634"/>
      <c r="BD38" s="664"/>
      <c r="BE38" s="664"/>
      <c r="BF38" s="690"/>
      <c r="BG38" s="630" t="s">
        <v>337</v>
      </c>
      <c r="BH38" s="631"/>
      <c r="BI38" s="631"/>
      <c r="BJ38" s="631"/>
      <c r="BK38" s="631"/>
      <c r="BL38" s="631"/>
      <c r="BM38" s="631"/>
      <c r="BN38" s="631"/>
      <c r="BO38" s="631"/>
      <c r="BP38" s="631"/>
      <c r="BQ38" s="631"/>
      <c r="BR38" s="631"/>
      <c r="BS38" s="631"/>
      <c r="BT38" s="631"/>
      <c r="BU38" s="632"/>
      <c r="BV38" s="633">
        <v>1799</v>
      </c>
      <c r="BW38" s="634"/>
      <c r="BX38" s="634"/>
      <c r="BY38" s="634"/>
      <c r="BZ38" s="634"/>
      <c r="CA38" s="634"/>
      <c r="CB38" s="643"/>
      <c r="CD38" s="630" t="s">
        <v>338</v>
      </c>
      <c r="CE38" s="631"/>
      <c r="CF38" s="631"/>
      <c r="CG38" s="631"/>
      <c r="CH38" s="631"/>
      <c r="CI38" s="631"/>
      <c r="CJ38" s="631"/>
      <c r="CK38" s="631"/>
      <c r="CL38" s="631"/>
      <c r="CM38" s="631"/>
      <c r="CN38" s="631"/>
      <c r="CO38" s="631"/>
      <c r="CP38" s="631"/>
      <c r="CQ38" s="632"/>
      <c r="CR38" s="633">
        <v>603954</v>
      </c>
      <c r="CS38" s="634"/>
      <c r="CT38" s="634"/>
      <c r="CU38" s="634"/>
      <c r="CV38" s="634"/>
      <c r="CW38" s="634"/>
      <c r="CX38" s="634"/>
      <c r="CY38" s="635"/>
      <c r="CZ38" s="638">
        <v>8.5</v>
      </c>
      <c r="DA38" s="666"/>
      <c r="DB38" s="666"/>
      <c r="DC38" s="668"/>
      <c r="DD38" s="642">
        <v>521653</v>
      </c>
      <c r="DE38" s="634"/>
      <c r="DF38" s="634"/>
      <c r="DG38" s="634"/>
      <c r="DH38" s="634"/>
      <c r="DI38" s="634"/>
      <c r="DJ38" s="634"/>
      <c r="DK38" s="635"/>
      <c r="DL38" s="642">
        <v>468234</v>
      </c>
      <c r="DM38" s="634"/>
      <c r="DN38" s="634"/>
      <c r="DO38" s="634"/>
      <c r="DP38" s="634"/>
      <c r="DQ38" s="634"/>
      <c r="DR38" s="634"/>
      <c r="DS38" s="634"/>
      <c r="DT38" s="634"/>
      <c r="DU38" s="634"/>
      <c r="DV38" s="635"/>
      <c r="DW38" s="638">
        <v>10.3</v>
      </c>
      <c r="DX38" s="666"/>
      <c r="DY38" s="666"/>
      <c r="DZ38" s="666"/>
      <c r="EA38" s="666"/>
      <c r="EB38" s="666"/>
      <c r="EC38" s="667"/>
    </row>
    <row r="39" spans="2:133" ht="11.25" customHeight="1" x14ac:dyDescent="0.15">
      <c r="B39" s="630" t="s">
        <v>339</v>
      </c>
      <c r="C39" s="631"/>
      <c r="D39" s="631"/>
      <c r="E39" s="631"/>
      <c r="F39" s="631"/>
      <c r="G39" s="631"/>
      <c r="H39" s="631"/>
      <c r="I39" s="631"/>
      <c r="J39" s="631"/>
      <c r="K39" s="631"/>
      <c r="L39" s="631"/>
      <c r="M39" s="631"/>
      <c r="N39" s="631"/>
      <c r="O39" s="631"/>
      <c r="P39" s="631"/>
      <c r="Q39" s="632"/>
      <c r="R39" s="633">
        <v>195998</v>
      </c>
      <c r="S39" s="634"/>
      <c r="T39" s="634"/>
      <c r="U39" s="634"/>
      <c r="V39" s="634"/>
      <c r="W39" s="634"/>
      <c r="X39" s="634"/>
      <c r="Y39" s="635"/>
      <c r="Z39" s="636">
        <v>2.5</v>
      </c>
      <c r="AA39" s="636"/>
      <c r="AB39" s="636"/>
      <c r="AC39" s="636"/>
      <c r="AD39" s="637">
        <v>6955</v>
      </c>
      <c r="AE39" s="637"/>
      <c r="AF39" s="637"/>
      <c r="AG39" s="637"/>
      <c r="AH39" s="637"/>
      <c r="AI39" s="637"/>
      <c r="AJ39" s="637"/>
      <c r="AK39" s="637"/>
      <c r="AL39" s="638">
        <v>0.2</v>
      </c>
      <c r="AM39" s="639"/>
      <c r="AN39" s="639"/>
      <c r="AO39" s="640"/>
      <c r="AQ39" s="699" t="s">
        <v>340</v>
      </c>
      <c r="AR39" s="700"/>
      <c r="AS39" s="700"/>
      <c r="AT39" s="700"/>
      <c r="AU39" s="700"/>
      <c r="AV39" s="700"/>
      <c r="AW39" s="700"/>
      <c r="AX39" s="700"/>
      <c r="AY39" s="701"/>
      <c r="AZ39" s="633">
        <v>29425</v>
      </c>
      <c r="BA39" s="634"/>
      <c r="BB39" s="634"/>
      <c r="BC39" s="634"/>
      <c r="BD39" s="664"/>
      <c r="BE39" s="664"/>
      <c r="BF39" s="690"/>
      <c r="BG39" s="630" t="s">
        <v>341</v>
      </c>
      <c r="BH39" s="631"/>
      <c r="BI39" s="631"/>
      <c r="BJ39" s="631"/>
      <c r="BK39" s="631"/>
      <c r="BL39" s="631"/>
      <c r="BM39" s="631"/>
      <c r="BN39" s="631"/>
      <c r="BO39" s="631"/>
      <c r="BP39" s="631"/>
      <c r="BQ39" s="631"/>
      <c r="BR39" s="631"/>
      <c r="BS39" s="631"/>
      <c r="BT39" s="631"/>
      <c r="BU39" s="632"/>
      <c r="BV39" s="633">
        <v>2724</v>
      </c>
      <c r="BW39" s="634"/>
      <c r="BX39" s="634"/>
      <c r="BY39" s="634"/>
      <c r="BZ39" s="634"/>
      <c r="CA39" s="634"/>
      <c r="CB39" s="643"/>
      <c r="CD39" s="630" t="s">
        <v>342</v>
      </c>
      <c r="CE39" s="631"/>
      <c r="CF39" s="631"/>
      <c r="CG39" s="631"/>
      <c r="CH39" s="631"/>
      <c r="CI39" s="631"/>
      <c r="CJ39" s="631"/>
      <c r="CK39" s="631"/>
      <c r="CL39" s="631"/>
      <c r="CM39" s="631"/>
      <c r="CN39" s="631"/>
      <c r="CO39" s="631"/>
      <c r="CP39" s="631"/>
      <c r="CQ39" s="632"/>
      <c r="CR39" s="633">
        <v>81268</v>
      </c>
      <c r="CS39" s="664"/>
      <c r="CT39" s="664"/>
      <c r="CU39" s="664"/>
      <c r="CV39" s="664"/>
      <c r="CW39" s="664"/>
      <c r="CX39" s="664"/>
      <c r="CY39" s="665"/>
      <c r="CZ39" s="638">
        <v>1.1000000000000001</v>
      </c>
      <c r="DA39" s="666"/>
      <c r="DB39" s="666"/>
      <c r="DC39" s="668"/>
      <c r="DD39" s="642">
        <v>62696</v>
      </c>
      <c r="DE39" s="664"/>
      <c r="DF39" s="664"/>
      <c r="DG39" s="664"/>
      <c r="DH39" s="664"/>
      <c r="DI39" s="664"/>
      <c r="DJ39" s="664"/>
      <c r="DK39" s="665"/>
      <c r="DL39" s="642" t="s">
        <v>130</v>
      </c>
      <c r="DM39" s="664"/>
      <c r="DN39" s="664"/>
      <c r="DO39" s="664"/>
      <c r="DP39" s="664"/>
      <c r="DQ39" s="664"/>
      <c r="DR39" s="664"/>
      <c r="DS39" s="664"/>
      <c r="DT39" s="664"/>
      <c r="DU39" s="664"/>
      <c r="DV39" s="665"/>
      <c r="DW39" s="638" t="s">
        <v>130</v>
      </c>
      <c r="DX39" s="666"/>
      <c r="DY39" s="666"/>
      <c r="DZ39" s="666"/>
      <c r="EA39" s="666"/>
      <c r="EB39" s="666"/>
      <c r="EC39" s="667"/>
    </row>
    <row r="40" spans="2:133" ht="11.25" customHeight="1" x14ac:dyDescent="0.15">
      <c r="B40" s="630" t="s">
        <v>343</v>
      </c>
      <c r="C40" s="631"/>
      <c r="D40" s="631"/>
      <c r="E40" s="631"/>
      <c r="F40" s="631"/>
      <c r="G40" s="631"/>
      <c r="H40" s="631"/>
      <c r="I40" s="631"/>
      <c r="J40" s="631"/>
      <c r="K40" s="631"/>
      <c r="L40" s="631"/>
      <c r="M40" s="631"/>
      <c r="N40" s="631"/>
      <c r="O40" s="631"/>
      <c r="P40" s="631"/>
      <c r="Q40" s="632"/>
      <c r="R40" s="633">
        <v>898214</v>
      </c>
      <c r="S40" s="634"/>
      <c r="T40" s="634"/>
      <c r="U40" s="634"/>
      <c r="V40" s="634"/>
      <c r="W40" s="634"/>
      <c r="X40" s="634"/>
      <c r="Y40" s="635"/>
      <c r="Z40" s="636">
        <v>11.6</v>
      </c>
      <c r="AA40" s="636"/>
      <c r="AB40" s="636"/>
      <c r="AC40" s="636"/>
      <c r="AD40" s="637" t="s">
        <v>130</v>
      </c>
      <c r="AE40" s="637"/>
      <c r="AF40" s="637"/>
      <c r="AG40" s="637"/>
      <c r="AH40" s="637"/>
      <c r="AI40" s="637"/>
      <c r="AJ40" s="637"/>
      <c r="AK40" s="637"/>
      <c r="AL40" s="638" t="s">
        <v>130</v>
      </c>
      <c r="AM40" s="639"/>
      <c r="AN40" s="639"/>
      <c r="AO40" s="640"/>
      <c r="AQ40" s="699" t="s">
        <v>344</v>
      </c>
      <c r="AR40" s="700"/>
      <c r="AS40" s="700"/>
      <c r="AT40" s="700"/>
      <c r="AU40" s="700"/>
      <c r="AV40" s="700"/>
      <c r="AW40" s="700"/>
      <c r="AX40" s="700"/>
      <c r="AY40" s="701"/>
      <c r="AZ40" s="633" t="s">
        <v>130</v>
      </c>
      <c r="BA40" s="634"/>
      <c r="BB40" s="634"/>
      <c r="BC40" s="634"/>
      <c r="BD40" s="664"/>
      <c r="BE40" s="664"/>
      <c r="BF40" s="690"/>
      <c r="BG40" s="679" t="s">
        <v>345</v>
      </c>
      <c r="BH40" s="680"/>
      <c r="BI40" s="680"/>
      <c r="BJ40" s="680"/>
      <c r="BK40" s="680"/>
      <c r="BL40" s="345"/>
      <c r="BM40" s="631" t="s">
        <v>346</v>
      </c>
      <c r="BN40" s="631"/>
      <c r="BO40" s="631"/>
      <c r="BP40" s="631"/>
      <c r="BQ40" s="631"/>
      <c r="BR40" s="631"/>
      <c r="BS40" s="631"/>
      <c r="BT40" s="631"/>
      <c r="BU40" s="632"/>
      <c r="BV40" s="633">
        <v>82</v>
      </c>
      <c r="BW40" s="634"/>
      <c r="BX40" s="634"/>
      <c r="BY40" s="634"/>
      <c r="BZ40" s="634"/>
      <c r="CA40" s="634"/>
      <c r="CB40" s="643"/>
      <c r="CD40" s="630" t="s">
        <v>347</v>
      </c>
      <c r="CE40" s="631"/>
      <c r="CF40" s="631"/>
      <c r="CG40" s="631"/>
      <c r="CH40" s="631"/>
      <c r="CI40" s="631"/>
      <c r="CJ40" s="631"/>
      <c r="CK40" s="631"/>
      <c r="CL40" s="631"/>
      <c r="CM40" s="631"/>
      <c r="CN40" s="631"/>
      <c r="CO40" s="631"/>
      <c r="CP40" s="631"/>
      <c r="CQ40" s="632"/>
      <c r="CR40" s="633">
        <v>3000</v>
      </c>
      <c r="CS40" s="634"/>
      <c r="CT40" s="634"/>
      <c r="CU40" s="634"/>
      <c r="CV40" s="634"/>
      <c r="CW40" s="634"/>
      <c r="CX40" s="634"/>
      <c r="CY40" s="635"/>
      <c r="CZ40" s="638">
        <v>0</v>
      </c>
      <c r="DA40" s="666"/>
      <c r="DB40" s="666"/>
      <c r="DC40" s="668"/>
      <c r="DD40" s="642" t="s">
        <v>130</v>
      </c>
      <c r="DE40" s="634"/>
      <c r="DF40" s="634"/>
      <c r="DG40" s="634"/>
      <c r="DH40" s="634"/>
      <c r="DI40" s="634"/>
      <c r="DJ40" s="634"/>
      <c r="DK40" s="635"/>
      <c r="DL40" s="642" t="s">
        <v>130</v>
      </c>
      <c r="DM40" s="634"/>
      <c r="DN40" s="634"/>
      <c r="DO40" s="634"/>
      <c r="DP40" s="634"/>
      <c r="DQ40" s="634"/>
      <c r="DR40" s="634"/>
      <c r="DS40" s="634"/>
      <c r="DT40" s="634"/>
      <c r="DU40" s="634"/>
      <c r="DV40" s="635"/>
      <c r="DW40" s="638" t="s">
        <v>130</v>
      </c>
      <c r="DX40" s="666"/>
      <c r="DY40" s="666"/>
      <c r="DZ40" s="666"/>
      <c r="EA40" s="666"/>
      <c r="EB40" s="666"/>
      <c r="EC40" s="667"/>
    </row>
    <row r="41" spans="2:133" ht="11.25" customHeight="1" x14ac:dyDescent="0.15">
      <c r="B41" s="630" t="s">
        <v>348</v>
      </c>
      <c r="C41" s="631"/>
      <c r="D41" s="631"/>
      <c r="E41" s="631"/>
      <c r="F41" s="631"/>
      <c r="G41" s="631"/>
      <c r="H41" s="631"/>
      <c r="I41" s="631"/>
      <c r="J41" s="631"/>
      <c r="K41" s="631"/>
      <c r="L41" s="631"/>
      <c r="M41" s="631"/>
      <c r="N41" s="631"/>
      <c r="O41" s="631"/>
      <c r="P41" s="631"/>
      <c r="Q41" s="632"/>
      <c r="R41" s="633" t="s">
        <v>130</v>
      </c>
      <c r="S41" s="634"/>
      <c r="T41" s="634"/>
      <c r="U41" s="634"/>
      <c r="V41" s="634"/>
      <c r="W41" s="634"/>
      <c r="X41" s="634"/>
      <c r="Y41" s="635"/>
      <c r="Z41" s="636" t="s">
        <v>130</v>
      </c>
      <c r="AA41" s="636"/>
      <c r="AB41" s="636"/>
      <c r="AC41" s="636"/>
      <c r="AD41" s="637" t="s">
        <v>130</v>
      </c>
      <c r="AE41" s="637"/>
      <c r="AF41" s="637"/>
      <c r="AG41" s="637"/>
      <c r="AH41" s="637"/>
      <c r="AI41" s="637"/>
      <c r="AJ41" s="637"/>
      <c r="AK41" s="637"/>
      <c r="AL41" s="638" t="s">
        <v>130</v>
      </c>
      <c r="AM41" s="639"/>
      <c r="AN41" s="639"/>
      <c r="AO41" s="640"/>
      <c r="AQ41" s="699" t="s">
        <v>349</v>
      </c>
      <c r="AR41" s="700"/>
      <c r="AS41" s="700"/>
      <c r="AT41" s="700"/>
      <c r="AU41" s="700"/>
      <c r="AV41" s="700"/>
      <c r="AW41" s="700"/>
      <c r="AX41" s="700"/>
      <c r="AY41" s="701"/>
      <c r="AZ41" s="633">
        <v>117631</v>
      </c>
      <c r="BA41" s="634"/>
      <c r="BB41" s="634"/>
      <c r="BC41" s="634"/>
      <c r="BD41" s="664"/>
      <c r="BE41" s="664"/>
      <c r="BF41" s="690"/>
      <c r="BG41" s="679"/>
      <c r="BH41" s="680"/>
      <c r="BI41" s="680"/>
      <c r="BJ41" s="680"/>
      <c r="BK41" s="680"/>
      <c r="BL41" s="345"/>
      <c r="BM41" s="631" t="s">
        <v>350</v>
      </c>
      <c r="BN41" s="631"/>
      <c r="BO41" s="631"/>
      <c r="BP41" s="631"/>
      <c r="BQ41" s="631"/>
      <c r="BR41" s="631"/>
      <c r="BS41" s="631"/>
      <c r="BT41" s="631"/>
      <c r="BU41" s="632"/>
      <c r="BV41" s="633" t="s">
        <v>130</v>
      </c>
      <c r="BW41" s="634"/>
      <c r="BX41" s="634"/>
      <c r="BY41" s="634"/>
      <c r="BZ41" s="634"/>
      <c r="CA41" s="634"/>
      <c r="CB41" s="643"/>
      <c r="CD41" s="630" t="s">
        <v>351</v>
      </c>
      <c r="CE41" s="631"/>
      <c r="CF41" s="631"/>
      <c r="CG41" s="631"/>
      <c r="CH41" s="631"/>
      <c r="CI41" s="631"/>
      <c r="CJ41" s="631"/>
      <c r="CK41" s="631"/>
      <c r="CL41" s="631"/>
      <c r="CM41" s="631"/>
      <c r="CN41" s="631"/>
      <c r="CO41" s="631"/>
      <c r="CP41" s="631"/>
      <c r="CQ41" s="632"/>
      <c r="CR41" s="633" t="s">
        <v>130</v>
      </c>
      <c r="CS41" s="664"/>
      <c r="CT41" s="664"/>
      <c r="CU41" s="664"/>
      <c r="CV41" s="664"/>
      <c r="CW41" s="664"/>
      <c r="CX41" s="664"/>
      <c r="CY41" s="665"/>
      <c r="CZ41" s="638" t="s">
        <v>130</v>
      </c>
      <c r="DA41" s="666"/>
      <c r="DB41" s="666"/>
      <c r="DC41" s="668"/>
      <c r="DD41" s="642" t="s">
        <v>130</v>
      </c>
      <c r="DE41" s="664"/>
      <c r="DF41" s="664"/>
      <c r="DG41" s="664"/>
      <c r="DH41" s="664"/>
      <c r="DI41" s="664"/>
      <c r="DJ41" s="664"/>
      <c r="DK41" s="665"/>
      <c r="DL41" s="708"/>
      <c r="DM41" s="709"/>
      <c r="DN41" s="709"/>
      <c r="DO41" s="709"/>
      <c r="DP41" s="709"/>
      <c r="DQ41" s="709"/>
      <c r="DR41" s="709"/>
      <c r="DS41" s="709"/>
      <c r="DT41" s="709"/>
      <c r="DU41" s="709"/>
      <c r="DV41" s="710"/>
      <c r="DW41" s="702"/>
      <c r="DX41" s="703"/>
      <c r="DY41" s="703"/>
      <c r="DZ41" s="703"/>
      <c r="EA41" s="703"/>
      <c r="EB41" s="703"/>
      <c r="EC41" s="704"/>
    </row>
    <row r="42" spans="2:133" ht="11.25" customHeight="1" x14ac:dyDescent="0.15">
      <c r="B42" s="630" t="s">
        <v>352</v>
      </c>
      <c r="C42" s="631"/>
      <c r="D42" s="631"/>
      <c r="E42" s="631"/>
      <c r="F42" s="631"/>
      <c r="G42" s="631"/>
      <c r="H42" s="631"/>
      <c r="I42" s="631"/>
      <c r="J42" s="631"/>
      <c r="K42" s="631"/>
      <c r="L42" s="631"/>
      <c r="M42" s="631"/>
      <c r="N42" s="631"/>
      <c r="O42" s="631"/>
      <c r="P42" s="631"/>
      <c r="Q42" s="632"/>
      <c r="R42" s="633" t="s">
        <v>130</v>
      </c>
      <c r="S42" s="634"/>
      <c r="T42" s="634"/>
      <c r="U42" s="634"/>
      <c r="V42" s="634"/>
      <c r="W42" s="634"/>
      <c r="X42" s="634"/>
      <c r="Y42" s="635"/>
      <c r="Z42" s="636" t="s">
        <v>130</v>
      </c>
      <c r="AA42" s="636"/>
      <c r="AB42" s="636"/>
      <c r="AC42" s="636"/>
      <c r="AD42" s="637" t="s">
        <v>130</v>
      </c>
      <c r="AE42" s="637"/>
      <c r="AF42" s="637"/>
      <c r="AG42" s="637"/>
      <c r="AH42" s="637"/>
      <c r="AI42" s="637"/>
      <c r="AJ42" s="637"/>
      <c r="AK42" s="637"/>
      <c r="AL42" s="638" t="s">
        <v>130</v>
      </c>
      <c r="AM42" s="639"/>
      <c r="AN42" s="639"/>
      <c r="AO42" s="640"/>
      <c r="AQ42" s="705" t="s">
        <v>353</v>
      </c>
      <c r="AR42" s="706"/>
      <c r="AS42" s="706"/>
      <c r="AT42" s="706"/>
      <c r="AU42" s="706"/>
      <c r="AV42" s="706"/>
      <c r="AW42" s="706"/>
      <c r="AX42" s="706"/>
      <c r="AY42" s="707"/>
      <c r="AZ42" s="711">
        <v>456898</v>
      </c>
      <c r="BA42" s="712"/>
      <c r="BB42" s="712"/>
      <c r="BC42" s="712"/>
      <c r="BD42" s="692"/>
      <c r="BE42" s="692"/>
      <c r="BF42" s="694"/>
      <c r="BG42" s="681"/>
      <c r="BH42" s="682"/>
      <c r="BI42" s="682"/>
      <c r="BJ42" s="682"/>
      <c r="BK42" s="682"/>
      <c r="BL42" s="346"/>
      <c r="BM42" s="655" t="s">
        <v>354</v>
      </c>
      <c r="BN42" s="655"/>
      <c r="BO42" s="655"/>
      <c r="BP42" s="655"/>
      <c r="BQ42" s="655"/>
      <c r="BR42" s="655"/>
      <c r="BS42" s="655"/>
      <c r="BT42" s="655"/>
      <c r="BU42" s="656"/>
      <c r="BV42" s="711">
        <v>318</v>
      </c>
      <c r="BW42" s="712"/>
      <c r="BX42" s="712"/>
      <c r="BY42" s="712"/>
      <c r="BZ42" s="712"/>
      <c r="CA42" s="712"/>
      <c r="CB42" s="718"/>
      <c r="CD42" s="630" t="s">
        <v>355</v>
      </c>
      <c r="CE42" s="631"/>
      <c r="CF42" s="631"/>
      <c r="CG42" s="631"/>
      <c r="CH42" s="631"/>
      <c r="CI42" s="631"/>
      <c r="CJ42" s="631"/>
      <c r="CK42" s="631"/>
      <c r="CL42" s="631"/>
      <c r="CM42" s="631"/>
      <c r="CN42" s="631"/>
      <c r="CO42" s="631"/>
      <c r="CP42" s="631"/>
      <c r="CQ42" s="632"/>
      <c r="CR42" s="633">
        <v>1212088</v>
      </c>
      <c r="CS42" s="664"/>
      <c r="CT42" s="664"/>
      <c r="CU42" s="664"/>
      <c r="CV42" s="664"/>
      <c r="CW42" s="664"/>
      <c r="CX42" s="664"/>
      <c r="CY42" s="665"/>
      <c r="CZ42" s="638">
        <v>17.100000000000001</v>
      </c>
      <c r="DA42" s="666"/>
      <c r="DB42" s="666"/>
      <c r="DC42" s="668"/>
      <c r="DD42" s="642">
        <v>187790</v>
      </c>
      <c r="DE42" s="664"/>
      <c r="DF42" s="664"/>
      <c r="DG42" s="664"/>
      <c r="DH42" s="664"/>
      <c r="DI42" s="664"/>
      <c r="DJ42" s="664"/>
      <c r="DK42" s="665"/>
      <c r="DL42" s="708"/>
      <c r="DM42" s="709"/>
      <c r="DN42" s="709"/>
      <c r="DO42" s="709"/>
      <c r="DP42" s="709"/>
      <c r="DQ42" s="709"/>
      <c r="DR42" s="709"/>
      <c r="DS42" s="709"/>
      <c r="DT42" s="709"/>
      <c r="DU42" s="709"/>
      <c r="DV42" s="710"/>
      <c r="DW42" s="702"/>
      <c r="DX42" s="703"/>
      <c r="DY42" s="703"/>
      <c r="DZ42" s="703"/>
      <c r="EA42" s="703"/>
      <c r="EB42" s="703"/>
      <c r="EC42" s="704"/>
    </row>
    <row r="43" spans="2:133" ht="11.25" customHeight="1" x14ac:dyDescent="0.15">
      <c r="B43" s="630" t="s">
        <v>356</v>
      </c>
      <c r="C43" s="631"/>
      <c r="D43" s="631"/>
      <c r="E43" s="631"/>
      <c r="F43" s="631"/>
      <c r="G43" s="631"/>
      <c r="H43" s="631"/>
      <c r="I43" s="631"/>
      <c r="J43" s="631"/>
      <c r="K43" s="631"/>
      <c r="L43" s="631"/>
      <c r="M43" s="631"/>
      <c r="N43" s="631"/>
      <c r="O43" s="631"/>
      <c r="P43" s="631"/>
      <c r="Q43" s="632"/>
      <c r="R43" s="633">
        <v>170714</v>
      </c>
      <c r="S43" s="634"/>
      <c r="T43" s="634"/>
      <c r="U43" s="634"/>
      <c r="V43" s="634"/>
      <c r="W43" s="634"/>
      <c r="X43" s="634"/>
      <c r="Y43" s="635"/>
      <c r="Z43" s="636">
        <v>2.2000000000000002</v>
      </c>
      <c r="AA43" s="636"/>
      <c r="AB43" s="636"/>
      <c r="AC43" s="636"/>
      <c r="AD43" s="637" t="s">
        <v>130</v>
      </c>
      <c r="AE43" s="637"/>
      <c r="AF43" s="637"/>
      <c r="AG43" s="637"/>
      <c r="AH43" s="637"/>
      <c r="AI43" s="637"/>
      <c r="AJ43" s="637"/>
      <c r="AK43" s="637"/>
      <c r="AL43" s="638" t="s">
        <v>130</v>
      </c>
      <c r="AM43" s="639"/>
      <c r="AN43" s="639"/>
      <c r="AO43" s="640"/>
      <c r="CD43" s="630" t="s">
        <v>357</v>
      </c>
      <c r="CE43" s="631"/>
      <c r="CF43" s="631"/>
      <c r="CG43" s="631"/>
      <c r="CH43" s="631"/>
      <c r="CI43" s="631"/>
      <c r="CJ43" s="631"/>
      <c r="CK43" s="631"/>
      <c r="CL43" s="631"/>
      <c r="CM43" s="631"/>
      <c r="CN43" s="631"/>
      <c r="CO43" s="631"/>
      <c r="CP43" s="631"/>
      <c r="CQ43" s="632"/>
      <c r="CR43" s="633">
        <v>26782</v>
      </c>
      <c r="CS43" s="664"/>
      <c r="CT43" s="664"/>
      <c r="CU43" s="664"/>
      <c r="CV43" s="664"/>
      <c r="CW43" s="664"/>
      <c r="CX43" s="664"/>
      <c r="CY43" s="665"/>
      <c r="CZ43" s="638">
        <v>0.4</v>
      </c>
      <c r="DA43" s="666"/>
      <c r="DB43" s="666"/>
      <c r="DC43" s="668"/>
      <c r="DD43" s="642">
        <v>26782</v>
      </c>
      <c r="DE43" s="664"/>
      <c r="DF43" s="664"/>
      <c r="DG43" s="664"/>
      <c r="DH43" s="664"/>
      <c r="DI43" s="664"/>
      <c r="DJ43" s="664"/>
      <c r="DK43" s="665"/>
      <c r="DL43" s="708"/>
      <c r="DM43" s="709"/>
      <c r="DN43" s="709"/>
      <c r="DO43" s="709"/>
      <c r="DP43" s="709"/>
      <c r="DQ43" s="709"/>
      <c r="DR43" s="709"/>
      <c r="DS43" s="709"/>
      <c r="DT43" s="709"/>
      <c r="DU43" s="709"/>
      <c r="DV43" s="710"/>
      <c r="DW43" s="702"/>
      <c r="DX43" s="703"/>
      <c r="DY43" s="703"/>
      <c r="DZ43" s="703"/>
      <c r="EA43" s="703"/>
      <c r="EB43" s="703"/>
      <c r="EC43" s="704"/>
    </row>
    <row r="44" spans="2:133" ht="11.25" customHeight="1" x14ac:dyDescent="0.15">
      <c r="B44" s="654" t="s">
        <v>358</v>
      </c>
      <c r="C44" s="655"/>
      <c r="D44" s="655"/>
      <c r="E44" s="655"/>
      <c r="F44" s="655"/>
      <c r="G44" s="655"/>
      <c r="H44" s="655"/>
      <c r="I44" s="655"/>
      <c r="J44" s="655"/>
      <c r="K44" s="655"/>
      <c r="L44" s="655"/>
      <c r="M44" s="655"/>
      <c r="N44" s="655"/>
      <c r="O44" s="655"/>
      <c r="P44" s="655"/>
      <c r="Q44" s="656"/>
      <c r="R44" s="711">
        <v>7739642</v>
      </c>
      <c r="S44" s="712"/>
      <c r="T44" s="712"/>
      <c r="U44" s="712"/>
      <c r="V44" s="712"/>
      <c r="W44" s="712"/>
      <c r="X44" s="712"/>
      <c r="Y44" s="713"/>
      <c r="Z44" s="714">
        <v>100</v>
      </c>
      <c r="AA44" s="714"/>
      <c r="AB44" s="714"/>
      <c r="AC44" s="714"/>
      <c r="AD44" s="715">
        <v>4382650</v>
      </c>
      <c r="AE44" s="715"/>
      <c r="AF44" s="715"/>
      <c r="AG44" s="715"/>
      <c r="AH44" s="715"/>
      <c r="AI44" s="715"/>
      <c r="AJ44" s="715"/>
      <c r="AK44" s="715"/>
      <c r="AL44" s="716">
        <v>100</v>
      </c>
      <c r="AM44" s="693"/>
      <c r="AN44" s="693"/>
      <c r="AO44" s="717"/>
      <c r="CD44" s="671" t="s">
        <v>305</v>
      </c>
      <c r="CE44" s="672"/>
      <c r="CF44" s="630" t="s">
        <v>359</v>
      </c>
      <c r="CG44" s="631"/>
      <c r="CH44" s="631"/>
      <c r="CI44" s="631"/>
      <c r="CJ44" s="631"/>
      <c r="CK44" s="631"/>
      <c r="CL44" s="631"/>
      <c r="CM44" s="631"/>
      <c r="CN44" s="631"/>
      <c r="CO44" s="631"/>
      <c r="CP44" s="631"/>
      <c r="CQ44" s="632"/>
      <c r="CR44" s="633">
        <v>1200089</v>
      </c>
      <c r="CS44" s="634"/>
      <c r="CT44" s="634"/>
      <c r="CU44" s="634"/>
      <c r="CV44" s="634"/>
      <c r="CW44" s="634"/>
      <c r="CX44" s="634"/>
      <c r="CY44" s="635"/>
      <c r="CZ44" s="638">
        <v>16.899999999999999</v>
      </c>
      <c r="DA44" s="639"/>
      <c r="DB44" s="639"/>
      <c r="DC44" s="645"/>
      <c r="DD44" s="642">
        <v>186191</v>
      </c>
      <c r="DE44" s="634"/>
      <c r="DF44" s="634"/>
      <c r="DG44" s="634"/>
      <c r="DH44" s="634"/>
      <c r="DI44" s="634"/>
      <c r="DJ44" s="634"/>
      <c r="DK44" s="635"/>
      <c r="DL44" s="708"/>
      <c r="DM44" s="709"/>
      <c r="DN44" s="709"/>
      <c r="DO44" s="709"/>
      <c r="DP44" s="709"/>
      <c r="DQ44" s="709"/>
      <c r="DR44" s="709"/>
      <c r="DS44" s="709"/>
      <c r="DT44" s="709"/>
      <c r="DU44" s="709"/>
      <c r="DV44" s="710"/>
      <c r="DW44" s="702"/>
      <c r="DX44" s="703"/>
      <c r="DY44" s="703"/>
      <c r="DZ44" s="703"/>
      <c r="EA44" s="703"/>
      <c r="EB44" s="703"/>
      <c r="EC44" s="704"/>
    </row>
    <row r="45" spans="2:133" ht="11.25" customHeight="1" x14ac:dyDescent="0.15">
      <c r="CD45" s="673"/>
      <c r="CE45" s="674"/>
      <c r="CF45" s="630" t="s">
        <v>360</v>
      </c>
      <c r="CG45" s="631"/>
      <c r="CH45" s="631"/>
      <c r="CI45" s="631"/>
      <c r="CJ45" s="631"/>
      <c r="CK45" s="631"/>
      <c r="CL45" s="631"/>
      <c r="CM45" s="631"/>
      <c r="CN45" s="631"/>
      <c r="CO45" s="631"/>
      <c r="CP45" s="631"/>
      <c r="CQ45" s="632"/>
      <c r="CR45" s="633">
        <v>602839</v>
      </c>
      <c r="CS45" s="664"/>
      <c r="CT45" s="664"/>
      <c r="CU45" s="664"/>
      <c r="CV45" s="664"/>
      <c r="CW45" s="664"/>
      <c r="CX45" s="664"/>
      <c r="CY45" s="665"/>
      <c r="CZ45" s="638">
        <v>8.5</v>
      </c>
      <c r="DA45" s="666"/>
      <c r="DB45" s="666"/>
      <c r="DC45" s="668"/>
      <c r="DD45" s="642">
        <v>36939</v>
      </c>
      <c r="DE45" s="664"/>
      <c r="DF45" s="664"/>
      <c r="DG45" s="664"/>
      <c r="DH45" s="664"/>
      <c r="DI45" s="664"/>
      <c r="DJ45" s="664"/>
      <c r="DK45" s="665"/>
      <c r="DL45" s="708"/>
      <c r="DM45" s="709"/>
      <c r="DN45" s="709"/>
      <c r="DO45" s="709"/>
      <c r="DP45" s="709"/>
      <c r="DQ45" s="709"/>
      <c r="DR45" s="709"/>
      <c r="DS45" s="709"/>
      <c r="DT45" s="709"/>
      <c r="DU45" s="709"/>
      <c r="DV45" s="710"/>
      <c r="DW45" s="702"/>
      <c r="DX45" s="703"/>
      <c r="DY45" s="703"/>
      <c r="DZ45" s="703"/>
      <c r="EA45" s="703"/>
      <c r="EB45" s="703"/>
      <c r="EC45" s="704"/>
    </row>
    <row r="46" spans="2:133" ht="11.25" customHeight="1" x14ac:dyDescent="0.15">
      <c r="B46" s="203" t="s">
        <v>361</v>
      </c>
      <c r="CD46" s="673"/>
      <c r="CE46" s="674"/>
      <c r="CF46" s="630" t="s">
        <v>362</v>
      </c>
      <c r="CG46" s="631"/>
      <c r="CH46" s="631"/>
      <c r="CI46" s="631"/>
      <c r="CJ46" s="631"/>
      <c r="CK46" s="631"/>
      <c r="CL46" s="631"/>
      <c r="CM46" s="631"/>
      <c r="CN46" s="631"/>
      <c r="CO46" s="631"/>
      <c r="CP46" s="631"/>
      <c r="CQ46" s="632"/>
      <c r="CR46" s="633">
        <v>550698</v>
      </c>
      <c r="CS46" s="634"/>
      <c r="CT46" s="634"/>
      <c r="CU46" s="634"/>
      <c r="CV46" s="634"/>
      <c r="CW46" s="634"/>
      <c r="CX46" s="634"/>
      <c r="CY46" s="635"/>
      <c r="CZ46" s="638">
        <v>7.8</v>
      </c>
      <c r="DA46" s="639"/>
      <c r="DB46" s="639"/>
      <c r="DC46" s="645"/>
      <c r="DD46" s="642">
        <v>109200</v>
      </c>
      <c r="DE46" s="634"/>
      <c r="DF46" s="634"/>
      <c r="DG46" s="634"/>
      <c r="DH46" s="634"/>
      <c r="DI46" s="634"/>
      <c r="DJ46" s="634"/>
      <c r="DK46" s="635"/>
      <c r="DL46" s="708"/>
      <c r="DM46" s="709"/>
      <c r="DN46" s="709"/>
      <c r="DO46" s="709"/>
      <c r="DP46" s="709"/>
      <c r="DQ46" s="709"/>
      <c r="DR46" s="709"/>
      <c r="DS46" s="709"/>
      <c r="DT46" s="709"/>
      <c r="DU46" s="709"/>
      <c r="DV46" s="710"/>
      <c r="DW46" s="702"/>
      <c r="DX46" s="703"/>
      <c r="DY46" s="703"/>
      <c r="DZ46" s="703"/>
      <c r="EA46" s="703"/>
      <c r="EB46" s="703"/>
      <c r="EC46" s="704"/>
    </row>
    <row r="47" spans="2:133" ht="11.25" customHeight="1" x14ac:dyDescent="0.15">
      <c r="B47" s="729" t="s">
        <v>363</v>
      </c>
      <c r="C47" s="729"/>
      <c r="D47" s="729"/>
      <c r="E47" s="729"/>
      <c r="F47" s="729"/>
      <c r="G47" s="729"/>
      <c r="H47" s="729"/>
      <c r="I47" s="729"/>
      <c r="J47" s="729"/>
      <c r="K47" s="729"/>
      <c r="L47" s="729"/>
      <c r="M47" s="729"/>
      <c r="N47" s="729"/>
      <c r="O47" s="729"/>
      <c r="P47" s="729"/>
      <c r="Q47" s="729"/>
      <c r="R47" s="729"/>
      <c r="S47" s="729"/>
      <c r="T47" s="729"/>
      <c r="U47" s="729"/>
      <c r="V47" s="729"/>
      <c r="W47" s="729"/>
      <c r="X47" s="729"/>
      <c r="Y47" s="729"/>
      <c r="Z47" s="729"/>
      <c r="AA47" s="729"/>
      <c r="AB47" s="729"/>
      <c r="AC47" s="729"/>
      <c r="AD47" s="729"/>
      <c r="AE47" s="729"/>
      <c r="AF47" s="729"/>
      <c r="AG47" s="729"/>
      <c r="AH47" s="729"/>
      <c r="AI47" s="729"/>
      <c r="AJ47" s="729"/>
      <c r="AK47" s="729"/>
      <c r="AL47" s="729"/>
      <c r="AM47" s="729"/>
      <c r="AN47" s="729"/>
      <c r="AO47" s="729"/>
      <c r="AP47" s="729"/>
      <c r="AQ47" s="729"/>
      <c r="AR47" s="729"/>
      <c r="AS47" s="729"/>
      <c r="AT47" s="729"/>
      <c r="AU47" s="729"/>
      <c r="AV47" s="729"/>
      <c r="AW47" s="729"/>
      <c r="AX47" s="729"/>
      <c r="AY47" s="729"/>
      <c r="AZ47" s="729"/>
      <c r="BA47" s="729"/>
      <c r="BB47" s="729"/>
      <c r="BC47" s="729"/>
      <c r="BD47" s="729"/>
      <c r="BE47" s="729"/>
      <c r="BF47" s="729"/>
      <c r="BG47" s="729"/>
      <c r="BH47" s="729"/>
      <c r="BI47" s="729"/>
      <c r="BJ47" s="729"/>
      <c r="BK47" s="729"/>
      <c r="BL47" s="729"/>
      <c r="BM47" s="729"/>
      <c r="BN47" s="729"/>
      <c r="BO47" s="729"/>
      <c r="BP47" s="729"/>
      <c r="BQ47" s="729"/>
      <c r="BR47" s="729"/>
      <c r="BS47" s="729"/>
      <c r="BT47" s="729"/>
      <c r="BU47" s="729"/>
      <c r="BV47" s="729"/>
      <c r="BW47" s="729"/>
      <c r="BX47" s="729"/>
      <c r="BY47" s="729"/>
      <c r="BZ47" s="729"/>
      <c r="CA47" s="729"/>
      <c r="CB47" s="729"/>
      <c r="CD47" s="673"/>
      <c r="CE47" s="674"/>
      <c r="CF47" s="630" t="s">
        <v>364</v>
      </c>
      <c r="CG47" s="631"/>
      <c r="CH47" s="631"/>
      <c r="CI47" s="631"/>
      <c r="CJ47" s="631"/>
      <c r="CK47" s="631"/>
      <c r="CL47" s="631"/>
      <c r="CM47" s="631"/>
      <c r="CN47" s="631"/>
      <c r="CO47" s="631"/>
      <c r="CP47" s="631"/>
      <c r="CQ47" s="632"/>
      <c r="CR47" s="633">
        <v>11999</v>
      </c>
      <c r="CS47" s="664"/>
      <c r="CT47" s="664"/>
      <c r="CU47" s="664"/>
      <c r="CV47" s="664"/>
      <c r="CW47" s="664"/>
      <c r="CX47" s="664"/>
      <c r="CY47" s="665"/>
      <c r="CZ47" s="638">
        <v>0.2</v>
      </c>
      <c r="DA47" s="666"/>
      <c r="DB47" s="666"/>
      <c r="DC47" s="668"/>
      <c r="DD47" s="642">
        <v>1599</v>
      </c>
      <c r="DE47" s="664"/>
      <c r="DF47" s="664"/>
      <c r="DG47" s="664"/>
      <c r="DH47" s="664"/>
      <c r="DI47" s="664"/>
      <c r="DJ47" s="664"/>
      <c r="DK47" s="665"/>
      <c r="DL47" s="708"/>
      <c r="DM47" s="709"/>
      <c r="DN47" s="709"/>
      <c r="DO47" s="709"/>
      <c r="DP47" s="709"/>
      <c r="DQ47" s="709"/>
      <c r="DR47" s="709"/>
      <c r="DS47" s="709"/>
      <c r="DT47" s="709"/>
      <c r="DU47" s="709"/>
      <c r="DV47" s="710"/>
      <c r="DW47" s="702"/>
      <c r="DX47" s="703"/>
      <c r="DY47" s="703"/>
      <c r="DZ47" s="703"/>
      <c r="EA47" s="703"/>
      <c r="EB47" s="703"/>
      <c r="EC47" s="704"/>
    </row>
    <row r="48" spans="2:133" x14ac:dyDescent="0.15">
      <c r="B48" s="729" t="s">
        <v>365</v>
      </c>
      <c r="C48" s="729"/>
      <c r="D48" s="729"/>
      <c r="E48" s="729"/>
      <c r="F48" s="729"/>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729"/>
      <c r="AI48" s="729"/>
      <c r="AJ48" s="729"/>
      <c r="AK48" s="729"/>
      <c r="AL48" s="729"/>
      <c r="AM48" s="729"/>
      <c r="AN48" s="729"/>
      <c r="AO48" s="729"/>
      <c r="AP48" s="729"/>
      <c r="AQ48" s="729"/>
      <c r="AR48" s="729"/>
      <c r="AS48" s="729"/>
      <c r="AT48" s="729"/>
      <c r="AU48" s="729"/>
      <c r="AV48" s="729"/>
      <c r="AW48" s="729"/>
      <c r="AX48" s="729"/>
      <c r="AY48" s="729"/>
      <c r="AZ48" s="729"/>
      <c r="BA48" s="729"/>
      <c r="BB48" s="729"/>
      <c r="BC48" s="729"/>
      <c r="BD48" s="729"/>
      <c r="BE48" s="729"/>
      <c r="BF48" s="729"/>
      <c r="BG48" s="729"/>
      <c r="BH48" s="729"/>
      <c r="BI48" s="729"/>
      <c r="BJ48" s="729"/>
      <c r="BK48" s="729"/>
      <c r="BL48" s="729"/>
      <c r="BM48" s="729"/>
      <c r="BN48" s="729"/>
      <c r="BO48" s="729"/>
      <c r="BP48" s="729"/>
      <c r="BQ48" s="729"/>
      <c r="BR48" s="729"/>
      <c r="BS48" s="729"/>
      <c r="BT48" s="729"/>
      <c r="BU48" s="729"/>
      <c r="BV48" s="729"/>
      <c r="BW48" s="729"/>
      <c r="BX48" s="729"/>
      <c r="BY48" s="729"/>
      <c r="BZ48" s="729"/>
      <c r="CA48" s="729"/>
      <c r="CB48" s="729"/>
      <c r="CD48" s="675"/>
      <c r="CE48" s="676"/>
      <c r="CF48" s="630" t="s">
        <v>366</v>
      </c>
      <c r="CG48" s="631"/>
      <c r="CH48" s="631"/>
      <c r="CI48" s="631"/>
      <c r="CJ48" s="631"/>
      <c r="CK48" s="631"/>
      <c r="CL48" s="631"/>
      <c r="CM48" s="631"/>
      <c r="CN48" s="631"/>
      <c r="CO48" s="631"/>
      <c r="CP48" s="631"/>
      <c r="CQ48" s="632"/>
      <c r="CR48" s="633" t="s">
        <v>130</v>
      </c>
      <c r="CS48" s="634"/>
      <c r="CT48" s="634"/>
      <c r="CU48" s="634"/>
      <c r="CV48" s="634"/>
      <c r="CW48" s="634"/>
      <c r="CX48" s="634"/>
      <c r="CY48" s="635"/>
      <c r="CZ48" s="638" t="s">
        <v>130</v>
      </c>
      <c r="DA48" s="639"/>
      <c r="DB48" s="639"/>
      <c r="DC48" s="645"/>
      <c r="DD48" s="642" t="s">
        <v>130</v>
      </c>
      <c r="DE48" s="634"/>
      <c r="DF48" s="634"/>
      <c r="DG48" s="634"/>
      <c r="DH48" s="634"/>
      <c r="DI48" s="634"/>
      <c r="DJ48" s="634"/>
      <c r="DK48" s="635"/>
      <c r="DL48" s="708"/>
      <c r="DM48" s="709"/>
      <c r="DN48" s="709"/>
      <c r="DO48" s="709"/>
      <c r="DP48" s="709"/>
      <c r="DQ48" s="709"/>
      <c r="DR48" s="709"/>
      <c r="DS48" s="709"/>
      <c r="DT48" s="709"/>
      <c r="DU48" s="709"/>
      <c r="DV48" s="710"/>
      <c r="DW48" s="702"/>
      <c r="DX48" s="703"/>
      <c r="DY48" s="703"/>
      <c r="DZ48" s="703"/>
      <c r="EA48" s="703"/>
      <c r="EB48" s="703"/>
      <c r="EC48" s="704"/>
    </row>
    <row r="49" spans="2:133" ht="11.25" customHeight="1" x14ac:dyDescent="0.15">
      <c r="B49" s="344"/>
      <c r="CD49" s="654" t="s">
        <v>367</v>
      </c>
      <c r="CE49" s="655"/>
      <c r="CF49" s="655"/>
      <c r="CG49" s="655"/>
      <c r="CH49" s="655"/>
      <c r="CI49" s="655"/>
      <c r="CJ49" s="655"/>
      <c r="CK49" s="655"/>
      <c r="CL49" s="655"/>
      <c r="CM49" s="655"/>
      <c r="CN49" s="655"/>
      <c r="CO49" s="655"/>
      <c r="CP49" s="655"/>
      <c r="CQ49" s="656"/>
      <c r="CR49" s="711">
        <v>7098057</v>
      </c>
      <c r="CS49" s="692"/>
      <c r="CT49" s="692"/>
      <c r="CU49" s="692"/>
      <c r="CV49" s="692"/>
      <c r="CW49" s="692"/>
      <c r="CX49" s="692"/>
      <c r="CY49" s="719"/>
      <c r="CZ49" s="716">
        <v>100</v>
      </c>
      <c r="DA49" s="720"/>
      <c r="DB49" s="720"/>
      <c r="DC49" s="721"/>
      <c r="DD49" s="722">
        <v>4885246</v>
      </c>
      <c r="DE49" s="692"/>
      <c r="DF49" s="692"/>
      <c r="DG49" s="692"/>
      <c r="DH49" s="692"/>
      <c r="DI49" s="692"/>
      <c r="DJ49" s="692"/>
      <c r="DK49" s="719"/>
      <c r="DL49" s="723"/>
      <c r="DM49" s="724"/>
      <c r="DN49" s="724"/>
      <c r="DO49" s="724"/>
      <c r="DP49" s="724"/>
      <c r="DQ49" s="724"/>
      <c r="DR49" s="724"/>
      <c r="DS49" s="724"/>
      <c r="DT49" s="724"/>
      <c r="DU49" s="724"/>
      <c r="DV49" s="725"/>
      <c r="DW49" s="726"/>
      <c r="DX49" s="727"/>
      <c r="DY49" s="727"/>
      <c r="DZ49" s="727"/>
      <c r="EA49" s="727"/>
      <c r="EB49" s="727"/>
      <c r="EC49" s="728"/>
    </row>
    <row r="50" spans="2:133" hidden="1" x14ac:dyDescent="0.15">
      <c r="B50" s="344"/>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4" zoomScale="70" zoomScaleNormal="25" zoomScaleSheetLayoutView="70" workbookViewId="0">
      <selection activeCell="AA8" sqref="AA8:AE8"/>
    </sheetView>
  </sheetViews>
  <sheetFormatPr defaultColWidth="0" defaultRowHeight="13.5" zeroHeight="1" x14ac:dyDescent="0.15"/>
  <cols>
    <col min="1" max="130" width="2.75" style="215" customWidth="1"/>
    <col min="131" max="131" width="1.625" style="215" customWidth="1"/>
    <col min="132" max="16384" width="9" style="215" hidden="1"/>
  </cols>
  <sheetData>
    <row r="1" spans="1:131" ht="11.25" customHeight="1" thickBot="1" x14ac:dyDescent="0.2">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
      <c r="A2" s="730" t="s">
        <v>368</v>
      </c>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c r="BC2" s="730"/>
      <c r="BD2" s="730"/>
      <c r="BE2" s="730"/>
      <c r="BF2" s="730"/>
      <c r="BG2" s="730"/>
      <c r="BH2" s="730"/>
      <c r="BI2" s="730"/>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731" t="s">
        <v>369</v>
      </c>
      <c r="DK2" s="732"/>
      <c r="DL2" s="732"/>
      <c r="DM2" s="732"/>
      <c r="DN2" s="732"/>
      <c r="DO2" s="733"/>
      <c r="DP2" s="212"/>
      <c r="DQ2" s="731" t="s">
        <v>370</v>
      </c>
      <c r="DR2" s="732"/>
      <c r="DS2" s="732"/>
      <c r="DT2" s="732"/>
      <c r="DU2" s="732"/>
      <c r="DV2" s="732"/>
      <c r="DW2" s="732"/>
      <c r="DX2" s="732"/>
      <c r="DY2" s="732"/>
      <c r="DZ2" s="733"/>
      <c r="EA2" s="214"/>
    </row>
    <row r="3" spans="1:131" ht="11.25" customHeight="1" x14ac:dyDescent="0.15">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19" customFormat="1" ht="26.25" customHeight="1" thickBot="1" x14ac:dyDescent="0.2">
      <c r="A4" s="734" t="s">
        <v>371</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216"/>
      <c r="BA4" s="216"/>
      <c r="BB4" s="216"/>
      <c r="BC4" s="216"/>
      <c r="BD4" s="216"/>
      <c r="BE4" s="217"/>
      <c r="BF4" s="217"/>
      <c r="BG4" s="217"/>
      <c r="BH4" s="217"/>
      <c r="BI4" s="217"/>
      <c r="BJ4" s="217"/>
      <c r="BK4" s="217"/>
      <c r="BL4" s="217"/>
      <c r="BM4" s="217"/>
      <c r="BN4" s="217"/>
      <c r="BO4" s="217"/>
      <c r="BP4" s="217"/>
      <c r="BQ4" s="735" t="s">
        <v>372</v>
      </c>
      <c r="BR4" s="735"/>
      <c r="BS4" s="735"/>
      <c r="BT4" s="735"/>
      <c r="BU4" s="735"/>
      <c r="BV4" s="735"/>
      <c r="BW4" s="735"/>
      <c r="BX4" s="735"/>
      <c r="BY4" s="735"/>
      <c r="BZ4" s="735"/>
      <c r="CA4" s="735"/>
      <c r="CB4" s="735"/>
      <c r="CC4" s="735"/>
      <c r="CD4" s="735"/>
      <c r="CE4" s="735"/>
      <c r="CF4" s="735"/>
      <c r="CG4" s="735"/>
      <c r="CH4" s="735"/>
      <c r="CI4" s="735"/>
      <c r="CJ4" s="735"/>
      <c r="CK4" s="735"/>
      <c r="CL4" s="735"/>
      <c r="CM4" s="735"/>
      <c r="CN4" s="735"/>
      <c r="CO4" s="735"/>
      <c r="CP4" s="735"/>
      <c r="CQ4" s="735"/>
      <c r="CR4" s="735"/>
      <c r="CS4" s="735"/>
      <c r="CT4" s="735"/>
      <c r="CU4" s="735"/>
      <c r="CV4" s="735"/>
      <c r="CW4" s="735"/>
      <c r="CX4" s="735"/>
      <c r="CY4" s="735"/>
      <c r="CZ4" s="735"/>
      <c r="DA4" s="735"/>
      <c r="DB4" s="735"/>
      <c r="DC4" s="735"/>
      <c r="DD4" s="735"/>
      <c r="DE4" s="735"/>
      <c r="DF4" s="735"/>
      <c r="DG4" s="735"/>
      <c r="DH4" s="735"/>
      <c r="DI4" s="735"/>
      <c r="DJ4" s="735"/>
      <c r="DK4" s="735"/>
      <c r="DL4" s="735"/>
      <c r="DM4" s="735"/>
      <c r="DN4" s="735"/>
      <c r="DO4" s="735"/>
      <c r="DP4" s="735"/>
      <c r="DQ4" s="735"/>
      <c r="DR4" s="735"/>
      <c r="DS4" s="735"/>
      <c r="DT4" s="735"/>
      <c r="DU4" s="735"/>
      <c r="DV4" s="735"/>
      <c r="DW4" s="735"/>
      <c r="DX4" s="735"/>
      <c r="DY4" s="735"/>
      <c r="DZ4" s="735"/>
      <c r="EA4" s="218"/>
    </row>
    <row r="5" spans="1:131" s="219" customFormat="1" ht="26.25" customHeight="1" x14ac:dyDescent="0.15">
      <c r="A5" s="736" t="s">
        <v>373</v>
      </c>
      <c r="B5" s="737"/>
      <c r="C5" s="737"/>
      <c r="D5" s="737"/>
      <c r="E5" s="737"/>
      <c r="F5" s="737"/>
      <c r="G5" s="737"/>
      <c r="H5" s="737"/>
      <c r="I5" s="737"/>
      <c r="J5" s="737"/>
      <c r="K5" s="737"/>
      <c r="L5" s="737"/>
      <c r="M5" s="737"/>
      <c r="N5" s="737"/>
      <c r="O5" s="737"/>
      <c r="P5" s="738"/>
      <c r="Q5" s="742" t="s">
        <v>374</v>
      </c>
      <c r="R5" s="743"/>
      <c r="S5" s="743"/>
      <c r="T5" s="743"/>
      <c r="U5" s="744"/>
      <c r="V5" s="742" t="s">
        <v>375</v>
      </c>
      <c r="W5" s="743"/>
      <c r="X5" s="743"/>
      <c r="Y5" s="743"/>
      <c r="Z5" s="744"/>
      <c r="AA5" s="742" t="s">
        <v>376</v>
      </c>
      <c r="AB5" s="743"/>
      <c r="AC5" s="743"/>
      <c r="AD5" s="743"/>
      <c r="AE5" s="743"/>
      <c r="AF5" s="748" t="s">
        <v>377</v>
      </c>
      <c r="AG5" s="743"/>
      <c r="AH5" s="743"/>
      <c r="AI5" s="743"/>
      <c r="AJ5" s="749"/>
      <c r="AK5" s="743" t="s">
        <v>378</v>
      </c>
      <c r="AL5" s="743"/>
      <c r="AM5" s="743"/>
      <c r="AN5" s="743"/>
      <c r="AO5" s="744"/>
      <c r="AP5" s="742" t="s">
        <v>379</v>
      </c>
      <c r="AQ5" s="743"/>
      <c r="AR5" s="743"/>
      <c r="AS5" s="743"/>
      <c r="AT5" s="744"/>
      <c r="AU5" s="742" t="s">
        <v>380</v>
      </c>
      <c r="AV5" s="743"/>
      <c r="AW5" s="743"/>
      <c r="AX5" s="743"/>
      <c r="AY5" s="749"/>
      <c r="AZ5" s="216"/>
      <c r="BA5" s="216"/>
      <c r="BB5" s="216"/>
      <c r="BC5" s="216"/>
      <c r="BD5" s="216"/>
      <c r="BE5" s="217"/>
      <c r="BF5" s="217"/>
      <c r="BG5" s="217"/>
      <c r="BH5" s="217"/>
      <c r="BI5" s="217"/>
      <c r="BJ5" s="217"/>
      <c r="BK5" s="217"/>
      <c r="BL5" s="217"/>
      <c r="BM5" s="217"/>
      <c r="BN5" s="217"/>
      <c r="BO5" s="217"/>
      <c r="BP5" s="217"/>
      <c r="BQ5" s="736" t="s">
        <v>381</v>
      </c>
      <c r="BR5" s="737"/>
      <c r="BS5" s="737"/>
      <c r="BT5" s="737"/>
      <c r="BU5" s="737"/>
      <c r="BV5" s="737"/>
      <c r="BW5" s="737"/>
      <c r="BX5" s="737"/>
      <c r="BY5" s="737"/>
      <c r="BZ5" s="737"/>
      <c r="CA5" s="737"/>
      <c r="CB5" s="737"/>
      <c r="CC5" s="737"/>
      <c r="CD5" s="737"/>
      <c r="CE5" s="737"/>
      <c r="CF5" s="737"/>
      <c r="CG5" s="738"/>
      <c r="CH5" s="742" t="s">
        <v>382</v>
      </c>
      <c r="CI5" s="743"/>
      <c r="CJ5" s="743"/>
      <c r="CK5" s="743"/>
      <c r="CL5" s="744"/>
      <c r="CM5" s="742" t="s">
        <v>383</v>
      </c>
      <c r="CN5" s="743"/>
      <c r="CO5" s="743"/>
      <c r="CP5" s="743"/>
      <c r="CQ5" s="744"/>
      <c r="CR5" s="742" t="s">
        <v>384</v>
      </c>
      <c r="CS5" s="743"/>
      <c r="CT5" s="743"/>
      <c r="CU5" s="743"/>
      <c r="CV5" s="744"/>
      <c r="CW5" s="742" t="s">
        <v>385</v>
      </c>
      <c r="CX5" s="743"/>
      <c r="CY5" s="743"/>
      <c r="CZ5" s="743"/>
      <c r="DA5" s="744"/>
      <c r="DB5" s="742" t="s">
        <v>386</v>
      </c>
      <c r="DC5" s="743"/>
      <c r="DD5" s="743"/>
      <c r="DE5" s="743"/>
      <c r="DF5" s="744"/>
      <c r="DG5" s="772" t="s">
        <v>387</v>
      </c>
      <c r="DH5" s="773"/>
      <c r="DI5" s="773"/>
      <c r="DJ5" s="773"/>
      <c r="DK5" s="774"/>
      <c r="DL5" s="772" t="s">
        <v>388</v>
      </c>
      <c r="DM5" s="773"/>
      <c r="DN5" s="773"/>
      <c r="DO5" s="773"/>
      <c r="DP5" s="774"/>
      <c r="DQ5" s="742" t="s">
        <v>389</v>
      </c>
      <c r="DR5" s="743"/>
      <c r="DS5" s="743"/>
      <c r="DT5" s="743"/>
      <c r="DU5" s="744"/>
      <c r="DV5" s="742" t="s">
        <v>380</v>
      </c>
      <c r="DW5" s="743"/>
      <c r="DX5" s="743"/>
      <c r="DY5" s="743"/>
      <c r="DZ5" s="749"/>
      <c r="EA5" s="218"/>
    </row>
    <row r="6" spans="1:131" s="219" customFormat="1" ht="26.25" customHeight="1" thickBot="1" x14ac:dyDescent="0.2">
      <c r="A6" s="739"/>
      <c r="B6" s="740"/>
      <c r="C6" s="740"/>
      <c r="D6" s="740"/>
      <c r="E6" s="740"/>
      <c r="F6" s="740"/>
      <c r="G6" s="740"/>
      <c r="H6" s="740"/>
      <c r="I6" s="740"/>
      <c r="J6" s="740"/>
      <c r="K6" s="740"/>
      <c r="L6" s="740"/>
      <c r="M6" s="740"/>
      <c r="N6" s="740"/>
      <c r="O6" s="740"/>
      <c r="P6" s="741"/>
      <c r="Q6" s="745"/>
      <c r="R6" s="746"/>
      <c r="S6" s="746"/>
      <c r="T6" s="746"/>
      <c r="U6" s="747"/>
      <c r="V6" s="745"/>
      <c r="W6" s="746"/>
      <c r="X6" s="746"/>
      <c r="Y6" s="746"/>
      <c r="Z6" s="747"/>
      <c r="AA6" s="745"/>
      <c r="AB6" s="746"/>
      <c r="AC6" s="746"/>
      <c r="AD6" s="746"/>
      <c r="AE6" s="746"/>
      <c r="AF6" s="750"/>
      <c r="AG6" s="746"/>
      <c r="AH6" s="746"/>
      <c r="AI6" s="746"/>
      <c r="AJ6" s="751"/>
      <c r="AK6" s="746"/>
      <c r="AL6" s="746"/>
      <c r="AM6" s="746"/>
      <c r="AN6" s="746"/>
      <c r="AO6" s="747"/>
      <c r="AP6" s="745"/>
      <c r="AQ6" s="746"/>
      <c r="AR6" s="746"/>
      <c r="AS6" s="746"/>
      <c r="AT6" s="747"/>
      <c r="AU6" s="745"/>
      <c r="AV6" s="746"/>
      <c r="AW6" s="746"/>
      <c r="AX6" s="746"/>
      <c r="AY6" s="751"/>
      <c r="AZ6" s="216"/>
      <c r="BA6" s="216"/>
      <c r="BB6" s="216"/>
      <c r="BC6" s="216"/>
      <c r="BD6" s="216"/>
      <c r="BE6" s="217"/>
      <c r="BF6" s="217"/>
      <c r="BG6" s="217"/>
      <c r="BH6" s="217"/>
      <c r="BI6" s="217"/>
      <c r="BJ6" s="217"/>
      <c r="BK6" s="217"/>
      <c r="BL6" s="217"/>
      <c r="BM6" s="217"/>
      <c r="BN6" s="217"/>
      <c r="BO6" s="217"/>
      <c r="BP6" s="217"/>
      <c r="BQ6" s="739"/>
      <c r="BR6" s="740"/>
      <c r="BS6" s="740"/>
      <c r="BT6" s="740"/>
      <c r="BU6" s="740"/>
      <c r="BV6" s="740"/>
      <c r="BW6" s="740"/>
      <c r="BX6" s="740"/>
      <c r="BY6" s="740"/>
      <c r="BZ6" s="740"/>
      <c r="CA6" s="740"/>
      <c r="CB6" s="740"/>
      <c r="CC6" s="740"/>
      <c r="CD6" s="740"/>
      <c r="CE6" s="740"/>
      <c r="CF6" s="740"/>
      <c r="CG6" s="741"/>
      <c r="CH6" s="745"/>
      <c r="CI6" s="746"/>
      <c r="CJ6" s="746"/>
      <c r="CK6" s="746"/>
      <c r="CL6" s="747"/>
      <c r="CM6" s="745"/>
      <c r="CN6" s="746"/>
      <c r="CO6" s="746"/>
      <c r="CP6" s="746"/>
      <c r="CQ6" s="747"/>
      <c r="CR6" s="745"/>
      <c r="CS6" s="746"/>
      <c r="CT6" s="746"/>
      <c r="CU6" s="746"/>
      <c r="CV6" s="747"/>
      <c r="CW6" s="745"/>
      <c r="CX6" s="746"/>
      <c r="CY6" s="746"/>
      <c r="CZ6" s="746"/>
      <c r="DA6" s="747"/>
      <c r="DB6" s="745"/>
      <c r="DC6" s="746"/>
      <c r="DD6" s="746"/>
      <c r="DE6" s="746"/>
      <c r="DF6" s="747"/>
      <c r="DG6" s="775"/>
      <c r="DH6" s="776"/>
      <c r="DI6" s="776"/>
      <c r="DJ6" s="776"/>
      <c r="DK6" s="777"/>
      <c r="DL6" s="775"/>
      <c r="DM6" s="776"/>
      <c r="DN6" s="776"/>
      <c r="DO6" s="776"/>
      <c r="DP6" s="777"/>
      <c r="DQ6" s="745"/>
      <c r="DR6" s="746"/>
      <c r="DS6" s="746"/>
      <c r="DT6" s="746"/>
      <c r="DU6" s="747"/>
      <c r="DV6" s="745"/>
      <c r="DW6" s="746"/>
      <c r="DX6" s="746"/>
      <c r="DY6" s="746"/>
      <c r="DZ6" s="751"/>
      <c r="EA6" s="218"/>
    </row>
    <row r="7" spans="1:131" s="219" customFormat="1" ht="26.25" customHeight="1" thickTop="1" x14ac:dyDescent="0.15">
      <c r="A7" s="220">
        <v>1</v>
      </c>
      <c r="B7" s="758" t="s">
        <v>390</v>
      </c>
      <c r="C7" s="759"/>
      <c r="D7" s="759"/>
      <c r="E7" s="759"/>
      <c r="F7" s="759"/>
      <c r="G7" s="759"/>
      <c r="H7" s="759"/>
      <c r="I7" s="759"/>
      <c r="J7" s="759"/>
      <c r="K7" s="759"/>
      <c r="L7" s="759"/>
      <c r="M7" s="759"/>
      <c r="N7" s="759"/>
      <c r="O7" s="759"/>
      <c r="P7" s="760"/>
      <c r="Q7" s="761">
        <v>7643</v>
      </c>
      <c r="R7" s="762"/>
      <c r="S7" s="762"/>
      <c r="T7" s="762"/>
      <c r="U7" s="762"/>
      <c r="V7" s="762">
        <v>7004</v>
      </c>
      <c r="W7" s="762"/>
      <c r="X7" s="762"/>
      <c r="Y7" s="762"/>
      <c r="Z7" s="762"/>
      <c r="AA7" s="762">
        <v>639</v>
      </c>
      <c r="AB7" s="762"/>
      <c r="AC7" s="762"/>
      <c r="AD7" s="762"/>
      <c r="AE7" s="763"/>
      <c r="AF7" s="764">
        <v>619</v>
      </c>
      <c r="AG7" s="765"/>
      <c r="AH7" s="765"/>
      <c r="AI7" s="765"/>
      <c r="AJ7" s="766"/>
      <c r="AK7" s="767">
        <v>204</v>
      </c>
      <c r="AL7" s="768"/>
      <c r="AM7" s="768"/>
      <c r="AN7" s="768"/>
      <c r="AO7" s="768"/>
      <c r="AP7" s="768">
        <v>8455</v>
      </c>
      <c r="AQ7" s="768"/>
      <c r="AR7" s="768"/>
      <c r="AS7" s="768"/>
      <c r="AT7" s="768"/>
      <c r="AU7" s="769"/>
      <c r="AV7" s="769"/>
      <c r="AW7" s="769"/>
      <c r="AX7" s="769"/>
      <c r="AY7" s="770"/>
      <c r="AZ7" s="216"/>
      <c r="BA7" s="216"/>
      <c r="BB7" s="216"/>
      <c r="BC7" s="216"/>
      <c r="BD7" s="216"/>
      <c r="BE7" s="217"/>
      <c r="BF7" s="217"/>
      <c r="BG7" s="217"/>
      <c r="BH7" s="217"/>
      <c r="BI7" s="217"/>
      <c r="BJ7" s="217"/>
      <c r="BK7" s="217"/>
      <c r="BL7" s="217"/>
      <c r="BM7" s="217"/>
      <c r="BN7" s="217"/>
      <c r="BO7" s="217"/>
      <c r="BP7" s="217"/>
      <c r="BQ7" s="220">
        <v>1</v>
      </c>
      <c r="BR7" s="221"/>
      <c r="BS7" s="755"/>
      <c r="BT7" s="756"/>
      <c r="BU7" s="756"/>
      <c r="BV7" s="756"/>
      <c r="BW7" s="756"/>
      <c r="BX7" s="756"/>
      <c r="BY7" s="756"/>
      <c r="BZ7" s="756"/>
      <c r="CA7" s="756"/>
      <c r="CB7" s="756"/>
      <c r="CC7" s="756"/>
      <c r="CD7" s="756"/>
      <c r="CE7" s="756"/>
      <c r="CF7" s="756"/>
      <c r="CG7" s="771"/>
      <c r="CH7" s="752"/>
      <c r="CI7" s="753"/>
      <c r="CJ7" s="753"/>
      <c r="CK7" s="753"/>
      <c r="CL7" s="754"/>
      <c r="CM7" s="752"/>
      <c r="CN7" s="753"/>
      <c r="CO7" s="753"/>
      <c r="CP7" s="753"/>
      <c r="CQ7" s="754"/>
      <c r="CR7" s="752"/>
      <c r="CS7" s="753"/>
      <c r="CT7" s="753"/>
      <c r="CU7" s="753"/>
      <c r="CV7" s="754"/>
      <c r="CW7" s="752"/>
      <c r="CX7" s="753"/>
      <c r="CY7" s="753"/>
      <c r="CZ7" s="753"/>
      <c r="DA7" s="754"/>
      <c r="DB7" s="752"/>
      <c r="DC7" s="753"/>
      <c r="DD7" s="753"/>
      <c r="DE7" s="753"/>
      <c r="DF7" s="754"/>
      <c r="DG7" s="752"/>
      <c r="DH7" s="753"/>
      <c r="DI7" s="753"/>
      <c r="DJ7" s="753"/>
      <c r="DK7" s="754"/>
      <c r="DL7" s="752"/>
      <c r="DM7" s="753"/>
      <c r="DN7" s="753"/>
      <c r="DO7" s="753"/>
      <c r="DP7" s="754"/>
      <c r="DQ7" s="752"/>
      <c r="DR7" s="753"/>
      <c r="DS7" s="753"/>
      <c r="DT7" s="753"/>
      <c r="DU7" s="754"/>
      <c r="DV7" s="755"/>
      <c r="DW7" s="756"/>
      <c r="DX7" s="756"/>
      <c r="DY7" s="756"/>
      <c r="DZ7" s="757"/>
      <c r="EA7" s="218"/>
    </row>
    <row r="8" spans="1:131" s="219" customFormat="1" ht="26.25" customHeight="1" x14ac:dyDescent="0.15">
      <c r="A8" s="222">
        <v>2</v>
      </c>
      <c r="B8" s="789" t="s">
        <v>391</v>
      </c>
      <c r="C8" s="790"/>
      <c r="D8" s="790"/>
      <c r="E8" s="790"/>
      <c r="F8" s="790"/>
      <c r="G8" s="790"/>
      <c r="H8" s="790"/>
      <c r="I8" s="790"/>
      <c r="J8" s="790"/>
      <c r="K8" s="790"/>
      <c r="L8" s="790"/>
      <c r="M8" s="790"/>
      <c r="N8" s="790"/>
      <c r="O8" s="790"/>
      <c r="P8" s="791"/>
      <c r="Q8" s="792">
        <v>97</v>
      </c>
      <c r="R8" s="793"/>
      <c r="S8" s="793"/>
      <c r="T8" s="793"/>
      <c r="U8" s="793"/>
      <c r="V8" s="793">
        <v>94</v>
      </c>
      <c r="W8" s="793"/>
      <c r="X8" s="793"/>
      <c r="Y8" s="793"/>
      <c r="Z8" s="793"/>
      <c r="AA8" s="793">
        <v>3</v>
      </c>
      <c r="AB8" s="793"/>
      <c r="AC8" s="793"/>
      <c r="AD8" s="793"/>
      <c r="AE8" s="794"/>
      <c r="AF8" s="795">
        <v>3</v>
      </c>
      <c r="AG8" s="796"/>
      <c r="AH8" s="796"/>
      <c r="AI8" s="796"/>
      <c r="AJ8" s="797"/>
      <c r="AK8" s="778">
        <v>10</v>
      </c>
      <c r="AL8" s="779"/>
      <c r="AM8" s="779"/>
      <c r="AN8" s="779"/>
      <c r="AO8" s="779"/>
      <c r="AP8" s="779" t="s">
        <v>578</v>
      </c>
      <c r="AQ8" s="779"/>
      <c r="AR8" s="779"/>
      <c r="AS8" s="779"/>
      <c r="AT8" s="779"/>
      <c r="AU8" s="780"/>
      <c r="AV8" s="780"/>
      <c r="AW8" s="780"/>
      <c r="AX8" s="780"/>
      <c r="AY8" s="781"/>
      <c r="AZ8" s="216"/>
      <c r="BA8" s="216"/>
      <c r="BB8" s="216"/>
      <c r="BC8" s="216"/>
      <c r="BD8" s="216"/>
      <c r="BE8" s="217"/>
      <c r="BF8" s="217"/>
      <c r="BG8" s="217"/>
      <c r="BH8" s="217"/>
      <c r="BI8" s="217"/>
      <c r="BJ8" s="217"/>
      <c r="BK8" s="217"/>
      <c r="BL8" s="217"/>
      <c r="BM8" s="217"/>
      <c r="BN8" s="217"/>
      <c r="BO8" s="217"/>
      <c r="BP8" s="217"/>
      <c r="BQ8" s="222">
        <v>2</v>
      </c>
      <c r="BR8" s="223"/>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18"/>
    </row>
    <row r="9" spans="1:131" s="219" customFormat="1" ht="26.25" customHeight="1" x14ac:dyDescent="0.15">
      <c r="A9" s="222">
        <v>3</v>
      </c>
      <c r="B9" s="789"/>
      <c r="C9" s="790"/>
      <c r="D9" s="790"/>
      <c r="E9" s="790"/>
      <c r="F9" s="790"/>
      <c r="G9" s="790"/>
      <c r="H9" s="790"/>
      <c r="I9" s="790"/>
      <c r="J9" s="790"/>
      <c r="K9" s="790"/>
      <c r="L9" s="790"/>
      <c r="M9" s="790"/>
      <c r="N9" s="790"/>
      <c r="O9" s="790"/>
      <c r="P9" s="791"/>
      <c r="Q9" s="792"/>
      <c r="R9" s="793"/>
      <c r="S9" s="793"/>
      <c r="T9" s="793"/>
      <c r="U9" s="793"/>
      <c r="V9" s="793"/>
      <c r="W9" s="793"/>
      <c r="X9" s="793"/>
      <c r="Y9" s="793"/>
      <c r="Z9" s="793"/>
      <c r="AA9" s="793"/>
      <c r="AB9" s="793"/>
      <c r="AC9" s="793"/>
      <c r="AD9" s="793"/>
      <c r="AE9" s="794"/>
      <c r="AF9" s="795"/>
      <c r="AG9" s="796"/>
      <c r="AH9" s="796"/>
      <c r="AI9" s="796"/>
      <c r="AJ9" s="797"/>
      <c r="AK9" s="778"/>
      <c r="AL9" s="779"/>
      <c r="AM9" s="779"/>
      <c r="AN9" s="779"/>
      <c r="AO9" s="779"/>
      <c r="AP9" s="779"/>
      <c r="AQ9" s="779"/>
      <c r="AR9" s="779"/>
      <c r="AS9" s="779"/>
      <c r="AT9" s="779"/>
      <c r="AU9" s="780"/>
      <c r="AV9" s="780"/>
      <c r="AW9" s="780"/>
      <c r="AX9" s="780"/>
      <c r="AY9" s="781"/>
      <c r="AZ9" s="216"/>
      <c r="BA9" s="216"/>
      <c r="BB9" s="216"/>
      <c r="BC9" s="216"/>
      <c r="BD9" s="216"/>
      <c r="BE9" s="217"/>
      <c r="BF9" s="217"/>
      <c r="BG9" s="217"/>
      <c r="BH9" s="217"/>
      <c r="BI9" s="217"/>
      <c r="BJ9" s="217"/>
      <c r="BK9" s="217"/>
      <c r="BL9" s="217"/>
      <c r="BM9" s="217"/>
      <c r="BN9" s="217"/>
      <c r="BO9" s="217"/>
      <c r="BP9" s="217"/>
      <c r="BQ9" s="222">
        <v>3</v>
      </c>
      <c r="BR9" s="223"/>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18"/>
    </row>
    <row r="10" spans="1:131" s="219" customFormat="1" ht="26.25" customHeight="1" x14ac:dyDescent="0.15">
      <c r="A10" s="222">
        <v>4</v>
      </c>
      <c r="B10" s="789"/>
      <c r="C10" s="790"/>
      <c r="D10" s="790"/>
      <c r="E10" s="790"/>
      <c r="F10" s="790"/>
      <c r="G10" s="790"/>
      <c r="H10" s="790"/>
      <c r="I10" s="790"/>
      <c r="J10" s="790"/>
      <c r="K10" s="790"/>
      <c r="L10" s="790"/>
      <c r="M10" s="790"/>
      <c r="N10" s="790"/>
      <c r="O10" s="790"/>
      <c r="P10" s="791"/>
      <c r="Q10" s="792"/>
      <c r="R10" s="793"/>
      <c r="S10" s="793"/>
      <c r="T10" s="793"/>
      <c r="U10" s="793"/>
      <c r="V10" s="793"/>
      <c r="W10" s="793"/>
      <c r="X10" s="793"/>
      <c r="Y10" s="793"/>
      <c r="Z10" s="793"/>
      <c r="AA10" s="793"/>
      <c r="AB10" s="793"/>
      <c r="AC10" s="793"/>
      <c r="AD10" s="793"/>
      <c r="AE10" s="794"/>
      <c r="AF10" s="795"/>
      <c r="AG10" s="796"/>
      <c r="AH10" s="796"/>
      <c r="AI10" s="796"/>
      <c r="AJ10" s="797"/>
      <c r="AK10" s="778"/>
      <c r="AL10" s="779"/>
      <c r="AM10" s="779"/>
      <c r="AN10" s="779"/>
      <c r="AO10" s="779"/>
      <c r="AP10" s="779"/>
      <c r="AQ10" s="779"/>
      <c r="AR10" s="779"/>
      <c r="AS10" s="779"/>
      <c r="AT10" s="779"/>
      <c r="AU10" s="780"/>
      <c r="AV10" s="780"/>
      <c r="AW10" s="780"/>
      <c r="AX10" s="780"/>
      <c r="AY10" s="781"/>
      <c r="AZ10" s="216"/>
      <c r="BA10" s="216"/>
      <c r="BB10" s="216"/>
      <c r="BC10" s="216"/>
      <c r="BD10" s="216"/>
      <c r="BE10" s="217"/>
      <c r="BF10" s="217"/>
      <c r="BG10" s="217"/>
      <c r="BH10" s="217"/>
      <c r="BI10" s="217"/>
      <c r="BJ10" s="217"/>
      <c r="BK10" s="217"/>
      <c r="BL10" s="217"/>
      <c r="BM10" s="217"/>
      <c r="BN10" s="217"/>
      <c r="BO10" s="217"/>
      <c r="BP10" s="217"/>
      <c r="BQ10" s="222">
        <v>4</v>
      </c>
      <c r="BR10" s="223"/>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18"/>
    </row>
    <row r="11" spans="1:131" s="219" customFormat="1" ht="26.25" customHeight="1" x14ac:dyDescent="0.15">
      <c r="A11" s="222">
        <v>5</v>
      </c>
      <c r="B11" s="789"/>
      <c r="C11" s="790"/>
      <c r="D11" s="790"/>
      <c r="E11" s="790"/>
      <c r="F11" s="790"/>
      <c r="G11" s="790"/>
      <c r="H11" s="790"/>
      <c r="I11" s="790"/>
      <c r="J11" s="790"/>
      <c r="K11" s="790"/>
      <c r="L11" s="790"/>
      <c r="M11" s="790"/>
      <c r="N11" s="790"/>
      <c r="O11" s="790"/>
      <c r="P11" s="791"/>
      <c r="Q11" s="792"/>
      <c r="R11" s="793"/>
      <c r="S11" s="793"/>
      <c r="T11" s="793"/>
      <c r="U11" s="793"/>
      <c r="V11" s="793"/>
      <c r="W11" s="793"/>
      <c r="X11" s="793"/>
      <c r="Y11" s="793"/>
      <c r="Z11" s="793"/>
      <c r="AA11" s="793"/>
      <c r="AB11" s="793"/>
      <c r="AC11" s="793"/>
      <c r="AD11" s="793"/>
      <c r="AE11" s="794"/>
      <c r="AF11" s="795"/>
      <c r="AG11" s="796"/>
      <c r="AH11" s="796"/>
      <c r="AI11" s="796"/>
      <c r="AJ11" s="797"/>
      <c r="AK11" s="778"/>
      <c r="AL11" s="779"/>
      <c r="AM11" s="779"/>
      <c r="AN11" s="779"/>
      <c r="AO11" s="779"/>
      <c r="AP11" s="779"/>
      <c r="AQ11" s="779"/>
      <c r="AR11" s="779"/>
      <c r="AS11" s="779"/>
      <c r="AT11" s="779"/>
      <c r="AU11" s="780"/>
      <c r="AV11" s="780"/>
      <c r="AW11" s="780"/>
      <c r="AX11" s="780"/>
      <c r="AY11" s="781"/>
      <c r="AZ11" s="216"/>
      <c r="BA11" s="216"/>
      <c r="BB11" s="216"/>
      <c r="BC11" s="216"/>
      <c r="BD11" s="216"/>
      <c r="BE11" s="217"/>
      <c r="BF11" s="217"/>
      <c r="BG11" s="217"/>
      <c r="BH11" s="217"/>
      <c r="BI11" s="217"/>
      <c r="BJ11" s="217"/>
      <c r="BK11" s="217"/>
      <c r="BL11" s="217"/>
      <c r="BM11" s="217"/>
      <c r="BN11" s="217"/>
      <c r="BO11" s="217"/>
      <c r="BP11" s="217"/>
      <c r="BQ11" s="222">
        <v>5</v>
      </c>
      <c r="BR11" s="223"/>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18"/>
    </row>
    <row r="12" spans="1:131" s="219" customFormat="1" ht="26.25" customHeight="1" x14ac:dyDescent="0.15">
      <c r="A12" s="222">
        <v>6</v>
      </c>
      <c r="B12" s="789"/>
      <c r="C12" s="790"/>
      <c r="D12" s="790"/>
      <c r="E12" s="790"/>
      <c r="F12" s="790"/>
      <c r="G12" s="790"/>
      <c r="H12" s="790"/>
      <c r="I12" s="790"/>
      <c r="J12" s="790"/>
      <c r="K12" s="790"/>
      <c r="L12" s="790"/>
      <c r="M12" s="790"/>
      <c r="N12" s="790"/>
      <c r="O12" s="790"/>
      <c r="P12" s="791"/>
      <c r="Q12" s="792"/>
      <c r="R12" s="793"/>
      <c r="S12" s="793"/>
      <c r="T12" s="793"/>
      <c r="U12" s="793"/>
      <c r="V12" s="793"/>
      <c r="W12" s="793"/>
      <c r="X12" s="793"/>
      <c r="Y12" s="793"/>
      <c r="Z12" s="793"/>
      <c r="AA12" s="793"/>
      <c r="AB12" s="793"/>
      <c r="AC12" s="793"/>
      <c r="AD12" s="793"/>
      <c r="AE12" s="794"/>
      <c r="AF12" s="795"/>
      <c r="AG12" s="796"/>
      <c r="AH12" s="796"/>
      <c r="AI12" s="796"/>
      <c r="AJ12" s="797"/>
      <c r="AK12" s="778"/>
      <c r="AL12" s="779"/>
      <c r="AM12" s="779"/>
      <c r="AN12" s="779"/>
      <c r="AO12" s="779"/>
      <c r="AP12" s="779"/>
      <c r="AQ12" s="779"/>
      <c r="AR12" s="779"/>
      <c r="AS12" s="779"/>
      <c r="AT12" s="779"/>
      <c r="AU12" s="780"/>
      <c r="AV12" s="780"/>
      <c r="AW12" s="780"/>
      <c r="AX12" s="780"/>
      <c r="AY12" s="781"/>
      <c r="AZ12" s="216"/>
      <c r="BA12" s="216"/>
      <c r="BB12" s="216"/>
      <c r="BC12" s="216"/>
      <c r="BD12" s="216"/>
      <c r="BE12" s="217"/>
      <c r="BF12" s="217"/>
      <c r="BG12" s="217"/>
      <c r="BH12" s="217"/>
      <c r="BI12" s="217"/>
      <c r="BJ12" s="217"/>
      <c r="BK12" s="217"/>
      <c r="BL12" s="217"/>
      <c r="BM12" s="217"/>
      <c r="BN12" s="217"/>
      <c r="BO12" s="217"/>
      <c r="BP12" s="217"/>
      <c r="BQ12" s="222">
        <v>6</v>
      </c>
      <c r="BR12" s="223"/>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18"/>
    </row>
    <row r="13" spans="1:131" s="219" customFormat="1" ht="26.25" customHeight="1" x14ac:dyDescent="0.15">
      <c r="A13" s="222">
        <v>7</v>
      </c>
      <c r="B13" s="789"/>
      <c r="C13" s="790"/>
      <c r="D13" s="790"/>
      <c r="E13" s="790"/>
      <c r="F13" s="790"/>
      <c r="G13" s="790"/>
      <c r="H13" s="790"/>
      <c r="I13" s="790"/>
      <c r="J13" s="790"/>
      <c r="K13" s="790"/>
      <c r="L13" s="790"/>
      <c r="M13" s="790"/>
      <c r="N13" s="790"/>
      <c r="O13" s="790"/>
      <c r="P13" s="791"/>
      <c r="Q13" s="792"/>
      <c r="R13" s="793"/>
      <c r="S13" s="793"/>
      <c r="T13" s="793"/>
      <c r="U13" s="793"/>
      <c r="V13" s="793"/>
      <c r="W13" s="793"/>
      <c r="X13" s="793"/>
      <c r="Y13" s="793"/>
      <c r="Z13" s="793"/>
      <c r="AA13" s="793"/>
      <c r="AB13" s="793"/>
      <c r="AC13" s="793"/>
      <c r="AD13" s="793"/>
      <c r="AE13" s="794"/>
      <c r="AF13" s="795"/>
      <c r="AG13" s="796"/>
      <c r="AH13" s="796"/>
      <c r="AI13" s="796"/>
      <c r="AJ13" s="797"/>
      <c r="AK13" s="778"/>
      <c r="AL13" s="779"/>
      <c r="AM13" s="779"/>
      <c r="AN13" s="779"/>
      <c r="AO13" s="779"/>
      <c r="AP13" s="779"/>
      <c r="AQ13" s="779"/>
      <c r="AR13" s="779"/>
      <c r="AS13" s="779"/>
      <c r="AT13" s="779"/>
      <c r="AU13" s="780"/>
      <c r="AV13" s="780"/>
      <c r="AW13" s="780"/>
      <c r="AX13" s="780"/>
      <c r="AY13" s="781"/>
      <c r="AZ13" s="216"/>
      <c r="BA13" s="216"/>
      <c r="BB13" s="216"/>
      <c r="BC13" s="216"/>
      <c r="BD13" s="216"/>
      <c r="BE13" s="217"/>
      <c r="BF13" s="217"/>
      <c r="BG13" s="217"/>
      <c r="BH13" s="217"/>
      <c r="BI13" s="217"/>
      <c r="BJ13" s="217"/>
      <c r="BK13" s="217"/>
      <c r="BL13" s="217"/>
      <c r="BM13" s="217"/>
      <c r="BN13" s="217"/>
      <c r="BO13" s="217"/>
      <c r="BP13" s="217"/>
      <c r="BQ13" s="222">
        <v>7</v>
      </c>
      <c r="BR13" s="223"/>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18"/>
    </row>
    <row r="14" spans="1:131" s="219" customFormat="1" ht="26.25" customHeight="1" x14ac:dyDescent="0.15">
      <c r="A14" s="222">
        <v>8</v>
      </c>
      <c r="B14" s="789"/>
      <c r="C14" s="790"/>
      <c r="D14" s="790"/>
      <c r="E14" s="790"/>
      <c r="F14" s="790"/>
      <c r="G14" s="790"/>
      <c r="H14" s="790"/>
      <c r="I14" s="790"/>
      <c r="J14" s="790"/>
      <c r="K14" s="790"/>
      <c r="L14" s="790"/>
      <c r="M14" s="790"/>
      <c r="N14" s="790"/>
      <c r="O14" s="790"/>
      <c r="P14" s="791"/>
      <c r="Q14" s="792"/>
      <c r="R14" s="793"/>
      <c r="S14" s="793"/>
      <c r="T14" s="793"/>
      <c r="U14" s="793"/>
      <c r="V14" s="793"/>
      <c r="W14" s="793"/>
      <c r="X14" s="793"/>
      <c r="Y14" s="793"/>
      <c r="Z14" s="793"/>
      <c r="AA14" s="793"/>
      <c r="AB14" s="793"/>
      <c r="AC14" s="793"/>
      <c r="AD14" s="793"/>
      <c r="AE14" s="794"/>
      <c r="AF14" s="795"/>
      <c r="AG14" s="796"/>
      <c r="AH14" s="796"/>
      <c r="AI14" s="796"/>
      <c r="AJ14" s="797"/>
      <c r="AK14" s="778"/>
      <c r="AL14" s="779"/>
      <c r="AM14" s="779"/>
      <c r="AN14" s="779"/>
      <c r="AO14" s="779"/>
      <c r="AP14" s="779"/>
      <c r="AQ14" s="779"/>
      <c r="AR14" s="779"/>
      <c r="AS14" s="779"/>
      <c r="AT14" s="779"/>
      <c r="AU14" s="780"/>
      <c r="AV14" s="780"/>
      <c r="AW14" s="780"/>
      <c r="AX14" s="780"/>
      <c r="AY14" s="781"/>
      <c r="AZ14" s="216"/>
      <c r="BA14" s="216"/>
      <c r="BB14" s="216"/>
      <c r="BC14" s="216"/>
      <c r="BD14" s="216"/>
      <c r="BE14" s="217"/>
      <c r="BF14" s="217"/>
      <c r="BG14" s="217"/>
      <c r="BH14" s="217"/>
      <c r="BI14" s="217"/>
      <c r="BJ14" s="217"/>
      <c r="BK14" s="217"/>
      <c r="BL14" s="217"/>
      <c r="BM14" s="217"/>
      <c r="BN14" s="217"/>
      <c r="BO14" s="217"/>
      <c r="BP14" s="217"/>
      <c r="BQ14" s="222">
        <v>8</v>
      </c>
      <c r="BR14" s="223"/>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18"/>
    </row>
    <row r="15" spans="1:131" s="219" customFormat="1" ht="26.25" customHeight="1" x14ac:dyDescent="0.15">
      <c r="A15" s="222">
        <v>9</v>
      </c>
      <c r="B15" s="789"/>
      <c r="C15" s="790"/>
      <c r="D15" s="790"/>
      <c r="E15" s="790"/>
      <c r="F15" s="790"/>
      <c r="G15" s="790"/>
      <c r="H15" s="790"/>
      <c r="I15" s="790"/>
      <c r="J15" s="790"/>
      <c r="K15" s="790"/>
      <c r="L15" s="790"/>
      <c r="M15" s="790"/>
      <c r="N15" s="790"/>
      <c r="O15" s="790"/>
      <c r="P15" s="791"/>
      <c r="Q15" s="792"/>
      <c r="R15" s="793"/>
      <c r="S15" s="793"/>
      <c r="T15" s="793"/>
      <c r="U15" s="793"/>
      <c r="V15" s="793"/>
      <c r="W15" s="793"/>
      <c r="X15" s="793"/>
      <c r="Y15" s="793"/>
      <c r="Z15" s="793"/>
      <c r="AA15" s="793"/>
      <c r="AB15" s="793"/>
      <c r="AC15" s="793"/>
      <c r="AD15" s="793"/>
      <c r="AE15" s="794"/>
      <c r="AF15" s="795"/>
      <c r="AG15" s="796"/>
      <c r="AH15" s="796"/>
      <c r="AI15" s="796"/>
      <c r="AJ15" s="797"/>
      <c r="AK15" s="778"/>
      <c r="AL15" s="779"/>
      <c r="AM15" s="779"/>
      <c r="AN15" s="779"/>
      <c r="AO15" s="779"/>
      <c r="AP15" s="779"/>
      <c r="AQ15" s="779"/>
      <c r="AR15" s="779"/>
      <c r="AS15" s="779"/>
      <c r="AT15" s="779"/>
      <c r="AU15" s="780"/>
      <c r="AV15" s="780"/>
      <c r="AW15" s="780"/>
      <c r="AX15" s="780"/>
      <c r="AY15" s="781"/>
      <c r="AZ15" s="216"/>
      <c r="BA15" s="216"/>
      <c r="BB15" s="216"/>
      <c r="BC15" s="216"/>
      <c r="BD15" s="216"/>
      <c r="BE15" s="217"/>
      <c r="BF15" s="217"/>
      <c r="BG15" s="217"/>
      <c r="BH15" s="217"/>
      <c r="BI15" s="217"/>
      <c r="BJ15" s="217"/>
      <c r="BK15" s="217"/>
      <c r="BL15" s="217"/>
      <c r="BM15" s="217"/>
      <c r="BN15" s="217"/>
      <c r="BO15" s="217"/>
      <c r="BP15" s="217"/>
      <c r="BQ15" s="222">
        <v>9</v>
      </c>
      <c r="BR15" s="223"/>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18"/>
    </row>
    <row r="16" spans="1:131" s="219" customFormat="1" ht="26.25" customHeight="1" x14ac:dyDescent="0.15">
      <c r="A16" s="222">
        <v>10</v>
      </c>
      <c r="B16" s="789"/>
      <c r="C16" s="790"/>
      <c r="D16" s="790"/>
      <c r="E16" s="790"/>
      <c r="F16" s="790"/>
      <c r="G16" s="790"/>
      <c r="H16" s="790"/>
      <c r="I16" s="790"/>
      <c r="J16" s="790"/>
      <c r="K16" s="790"/>
      <c r="L16" s="790"/>
      <c r="M16" s="790"/>
      <c r="N16" s="790"/>
      <c r="O16" s="790"/>
      <c r="P16" s="791"/>
      <c r="Q16" s="792"/>
      <c r="R16" s="793"/>
      <c r="S16" s="793"/>
      <c r="T16" s="793"/>
      <c r="U16" s="793"/>
      <c r="V16" s="793"/>
      <c r="W16" s="793"/>
      <c r="X16" s="793"/>
      <c r="Y16" s="793"/>
      <c r="Z16" s="793"/>
      <c r="AA16" s="793"/>
      <c r="AB16" s="793"/>
      <c r="AC16" s="793"/>
      <c r="AD16" s="793"/>
      <c r="AE16" s="794"/>
      <c r="AF16" s="795"/>
      <c r="AG16" s="796"/>
      <c r="AH16" s="796"/>
      <c r="AI16" s="796"/>
      <c r="AJ16" s="797"/>
      <c r="AK16" s="778"/>
      <c r="AL16" s="779"/>
      <c r="AM16" s="779"/>
      <c r="AN16" s="779"/>
      <c r="AO16" s="779"/>
      <c r="AP16" s="779"/>
      <c r="AQ16" s="779"/>
      <c r="AR16" s="779"/>
      <c r="AS16" s="779"/>
      <c r="AT16" s="779"/>
      <c r="AU16" s="780"/>
      <c r="AV16" s="780"/>
      <c r="AW16" s="780"/>
      <c r="AX16" s="780"/>
      <c r="AY16" s="781"/>
      <c r="AZ16" s="216"/>
      <c r="BA16" s="216"/>
      <c r="BB16" s="216"/>
      <c r="BC16" s="216"/>
      <c r="BD16" s="216"/>
      <c r="BE16" s="217"/>
      <c r="BF16" s="217"/>
      <c r="BG16" s="217"/>
      <c r="BH16" s="217"/>
      <c r="BI16" s="217"/>
      <c r="BJ16" s="217"/>
      <c r="BK16" s="217"/>
      <c r="BL16" s="217"/>
      <c r="BM16" s="217"/>
      <c r="BN16" s="217"/>
      <c r="BO16" s="217"/>
      <c r="BP16" s="217"/>
      <c r="BQ16" s="222">
        <v>10</v>
      </c>
      <c r="BR16" s="223"/>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18"/>
    </row>
    <row r="17" spans="1:131" s="219" customFormat="1" ht="26.25" customHeight="1" x14ac:dyDescent="0.15">
      <c r="A17" s="222">
        <v>11</v>
      </c>
      <c r="B17" s="789"/>
      <c r="C17" s="790"/>
      <c r="D17" s="790"/>
      <c r="E17" s="790"/>
      <c r="F17" s="790"/>
      <c r="G17" s="790"/>
      <c r="H17" s="790"/>
      <c r="I17" s="790"/>
      <c r="J17" s="790"/>
      <c r="K17" s="790"/>
      <c r="L17" s="790"/>
      <c r="M17" s="790"/>
      <c r="N17" s="790"/>
      <c r="O17" s="790"/>
      <c r="P17" s="791"/>
      <c r="Q17" s="792"/>
      <c r="R17" s="793"/>
      <c r="S17" s="793"/>
      <c r="T17" s="793"/>
      <c r="U17" s="793"/>
      <c r="V17" s="793"/>
      <c r="W17" s="793"/>
      <c r="X17" s="793"/>
      <c r="Y17" s="793"/>
      <c r="Z17" s="793"/>
      <c r="AA17" s="793"/>
      <c r="AB17" s="793"/>
      <c r="AC17" s="793"/>
      <c r="AD17" s="793"/>
      <c r="AE17" s="794"/>
      <c r="AF17" s="795"/>
      <c r="AG17" s="796"/>
      <c r="AH17" s="796"/>
      <c r="AI17" s="796"/>
      <c r="AJ17" s="797"/>
      <c r="AK17" s="778"/>
      <c r="AL17" s="779"/>
      <c r="AM17" s="779"/>
      <c r="AN17" s="779"/>
      <c r="AO17" s="779"/>
      <c r="AP17" s="779"/>
      <c r="AQ17" s="779"/>
      <c r="AR17" s="779"/>
      <c r="AS17" s="779"/>
      <c r="AT17" s="779"/>
      <c r="AU17" s="780"/>
      <c r="AV17" s="780"/>
      <c r="AW17" s="780"/>
      <c r="AX17" s="780"/>
      <c r="AY17" s="781"/>
      <c r="AZ17" s="216"/>
      <c r="BA17" s="216"/>
      <c r="BB17" s="216"/>
      <c r="BC17" s="216"/>
      <c r="BD17" s="216"/>
      <c r="BE17" s="217"/>
      <c r="BF17" s="217"/>
      <c r="BG17" s="217"/>
      <c r="BH17" s="217"/>
      <c r="BI17" s="217"/>
      <c r="BJ17" s="217"/>
      <c r="BK17" s="217"/>
      <c r="BL17" s="217"/>
      <c r="BM17" s="217"/>
      <c r="BN17" s="217"/>
      <c r="BO17" s="217"/>
      <c r="BP17" s="217"/>
      <c r="BQ17" s="222">
        <v>11</v>
      </c>
      <c r="BR17" s="223"/>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18"/>
    </row>
    <row r="18" spans="1:131" s="219" customFormat="1" ht="26.25" customHeight="1" x14ac:dyDescent="0.15">
      <c r="A18" s="222">
        <v>12</v>
      </c>
      <c r="B18" s="789"/>
      <c r="C18" s="790"/>
      <c r="D18" s="790"/>
      <c r="E18" s="790"/>
      <c r="F18" s="790"/>
      <c r="G18" s="790"/>
      <c r="H18" s="790"/>
      <c r="I18" s="790"/>
      <c r="J18" s="790"/>
      <c r="K18" s="790"/>
      <c r="L18" s="790"/>
      <c r="M18" s="790"/>
      <c r="N18" s="790"/>
      <c r="O18" s="790"/>
      <c r="P18" s="791"/>
      <c r="Q18" s="792"/>
      <c r="R18" s="793"/>
      <c r="S18" s="793"/>
      <c r="T18" s="793"/>
      <c r="U18" s="793"/>
      <c r="V18" s="793"/>
      <c r="W18" s="793"/>
      <c r="X18" s="793"/>
      <c r="Y18" s="793"/>
      <c r="Z18" s="793"/>
      <c r="AA18" s="793"/>
      <c r="AB18" s="793"/>
      <c r="AC18" s="793"/>
      <c r="AD18" s="793"/>
      <c r="AE18" s="794"/>
      <c r="AF18" s="795"/>
      <c r="AG18" s="796"/>
      <c r="AH18" s="796"/>
      <c r="AI18" s="796"/>
      <c r="AJ18" s="797"/>
      <c r="AK18" s="778"/>
      <c r="AL18" s="779"/>
      <c r="AM18" s="779"/>
      <c r="AN18" s="779"/>
      <c r="AO18" s="779"/>
      <c r="AP18" s="779"/>
      <c r="AQ18" s="779"/>
      <c r="AR18" s="779"/>
      <c r="AS18" s="779"/>
      <c r="AT18" s="779"/>
      <c r="AU18" s="780"/>
      <c r="AV18" s="780"/>
      <c r="AW18" s="780"/>
      <c r="AX18" s="780"/>
      <c r="AY18" s="781"/>
      <c r="AZ18" s="216"/>
      <c r="BA18" s="216"/>
      <c r="BB18" s="216"/>
      <c r="BC18" s="216"/>
      <c r="BD18" s="216"/>
      <c r="BE18" s="217"/>
      <c r="BF18" s="217"/>
      <c r="BG18" s="217"/>
      <c r="BH18" s="217"/>
      <c r="BI18" s="217"/>
      <c r="BJ18" s="217"/>
      <c r="BK18" s="217"/>
      <c r="BL18" s="217"/>
      <c r="BM18" s="217"/>
      <c r="BN18" s="217"/>
      <c r="BO18" s="217"/>
      <c r="BP18" s="217"/>
      <c r="BQ18" s="222">
        <v>12</v>
      </c>
      <c r="BR18" s="223"/>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18"/>
    </row>
    <row r="19" spans="1:131" s="219" customFormat="1" ht="26.25" customHeight="1" x14ac:dyDescent="0.15">
      <c r="A19" s="222">
        <v>13</v>
      </c>
      <c r="B19" s="789"/>
      <c r="C19" s="790"/>
      <c r="D19" s="790"/>
      <c r="E19" s="790"/>
      <c r="F19" s="790"/>
      <c r="G19" s="790"/>
      <c r="H19" s="790"/>
      <c r="I19" s="790"/>
      <c r="J19" s="790"/>
      <c r="K19" s="790"/>
      <c r="L19" s="790"/>
      <c r="M19" s="790"/>
      <c r="N19" s="790"/>
      <c r="O19" s="790"/>
      <c r="P19" s="791"/>
      <c r="Q19" s="792"/>
      <c r="R19" s="793"/>
      <c r="S19" s="793"/>
      <c r="T19" s="793"/>
      <c r="U19" s="793"/>
      <c r="V19" s="793"/>
      <c r="W19" s="793"/>
      <c r="X19" s="793"/>
      <c r="Y19" s="793"/>
      <c r="Z19" s="793"/>
      <c r="AA19" s="793"/>
      <c r="AB19" s="793"/>
      <c r="AC19" s="793"/>
      <c r="AD19" s="793"/>
      <c r="AE19" s="794"/>
      <c r="AF19" s="795"/>
      <c r="AG19" s="796"/>
      <c r="AH19" s="796"/>
      <c r="AI19" s="796"/>
      <c r="AJ19" s="797"/>
      <c r="AK19" s="778"/>
      <c r="AL19" s="779"/>
      <c r="AM19" s="779"/>
      <c r="AN19" s="779"/>
      <c r="AO19" s="779"/>
      <c r="AP19" s="779"/>
      <c r="AQ19" s="779"/>
      <c r="AR19" s="779"/>
      <c r="AS19" s="779"/>
      <c r="AT19" s="779"/>
      <c r="AU19" s="780"/>
      <c r="AV19" s="780"/>
      <c r="AW19" s="780"/>
      <c r="AX19" s="780"/>
      <c r="AY19" s="781"/>
      <c r="AZ19" s="216"/>
      <c r="BA19" s="216"/>
      <c r="BB19" s="216"/>
      <c r="BC19" s="216"/>
      <c r="BD19" s="216"/>
      <c r="BE19" s="217"/>
      <c r="BF19" s="217"/>
      <c r="BG19" s="217"/>
      <c r="BH19" s="217"/>
      <c r="BI19" s="217"/>
      <c r="BJ19" s="217"/>
      <c r="BK19" s="217"/>
      <c r="BL19" s="217"/>
      <c r="BM19" s="217"/>
      <c r="BN19" s="217"/>
      <c r="BO19" s="217"/>
      <c r="BP19" s="217"/>
      <c r="BQ19" s="222">
        <v>13</v>
      </c>
      <c r="BR19" s="223"/>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18"/>
    </row>
    <row r="20" spans="1:131" s="219" customFormat="1" ht="26.25" customHeight="1" x14ac:dyDescent="0.15">
      <c r="A20" s="222">
        <v>14</v>
      </c>
      <c r="B20" s="789"/>
      <c r="C20" s="790"/>
      <c r="D20" s="790"/>
      <c r="E20" s="790"/>
      <c r="F20" s="790"/>
      <c r="G20" s="790"/>
      <c r="H20" s="790"/>
      <c r="I20" s="790"/>
      <c r="J20" s="790"/>
      <c r="K20" s="790"/>
      <c r="L20" s="790"/>
      <c r="M20" s="790"/>
      <c r="N20" s="790"/>
      <c r="O20" s="790"/>
      <c r="P20" s="791"/>
      <c r="Q20" s="792"/>
      <c r="R20" s="793"/>
      <c r="S20" s="793"/>
      <c r="T20" s="793"/>
      <c r="U20" s="793"/>
      <c r="V20" s="793"/>
      <c r="W20" s="793"/>
      <c r="X20" s="793"/>
      <c r="Y20" s="793"/>
      <c r="Z20" s="793"/>
      <c r="AA20" s="793"/>
      <c r="AB20" s="793"/>
      <c r="AC20" s="793"/>
      <c r="AD20" s="793"/>
      <c r="AE20" s="794"/>
      <c r="AF20" s="795"/>
      <c r="AG20" s="796"/>
      <c r="AH20" s="796"/>
      <c r="AI20" s="796"/>
      <c r="AJ20" s="797"/>
      <c r="AK20" s="778"/>
      <c r="AL20" s="779"/>
      <c r="AM20" s="779"/>
      <c r="AN20" s="779"/>
      <c r="AO20" s="779"/>
      <c r="AP20" s="779"/>
      <c r="AQ20" s="779"/>
      <c r="AR20" s="779"/>
      <c r="AS20" s="779"/>
      <c r="AT20" s="779"/>
      <c r="AU20" s="780"/>
      <c r="AV20" s="780"/>
      <c r="AW20" s="780"/>
      <c r="AX20" s="780"/>
      <c r="AY20" s="781"/>
      <c r="AZ20" s="216"/>
      <c r="BA20" s="216"/>
      <c r="BB20" s="216"/>
      <c r="BC20" s="216"/>
      <c r="BD20" s="216"/>
      <c r="BE20" s="217"/>
      <c r="BF20" s="217"/>
      <c r="BG20" s="217"/>
      <c r="BH20" s="217"/>
      <c r="BI20" s="217"/>
      <c r="BJ20" s="217"/>
      <c r="BK20" s="217"/>
      <c r="BL20" s="217"/>
      <c r="BM20" s="217"/>
      <c r="BN20" s="217"/>
      <c r="BO20" s="217"/>
      <c r="BP20" s="217"/>
      <c r="BQ20" s="222">
        <v>14</v>
      </c>
      <c r="BR20" s="223"/>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18"/>
    </row>
    <row r="21" spans="1:131" s="219" customFormat="1" ht="26.25" customHeight="1" thickBot="1" x14ac:dyDescent="0.2">
      <c r="A21" s="222">
        <v>15</v>
      </c>
      <c r="B21" s="789"/>
      <c r="C21" s="790"/>
      <c r="D21" s="790"/>
      <c r="E21" s="790"/>
      <c r="F21" s="790"/>
      <c r="G21" s="790"/>
      <c r="H21" s="790"/>
      <c r="I21" s="790"/>
      <c r="J21" s="790"/>
      <c r="K21" s="790"/>
      <c r="L21" s="790"/>
      <c r="M21" s="790"/>
      <c r="N21" s="790"/>
      <c r="O21" s="790"/>
      <c r="P21" s="791"/>
      <c r="Q21" s="792"/>
      <c r="R21" s="793"/>
      <c r="S21" s="793"/>
      <c r="T21" s="793"/>
      <c r="U21" s="793"/>
      <c r="V21" s="793"/>
      <c r="W21" s="793"/>
      <c r="X21" s="793"/>
      <c r="Y21" s="793"/>
      <c r="Z21" s="793"/>
      <c r="AA21" s="793"/>
      <c r="AB21" s="793"/>
      <c r="AC21" s="793"/>
      <c r="AD21" s="793"/>
      <c r="AE21" s="794"/>
      <c r="AF21" s="795"/>
      <c r="AG21" s="796"/>
      <c r="AH21" s="796"/>
      <c r="AI21" s="796"/>
      <c r="AJ21" s="797"/>
      <c r="AK21" s="778"/>
      <c r="AL21" s="779"/>
      <c r="AM21" s="779"/>
      <c r="AN21" s="779"/>
      <c r="AO21" s="779"/>
      <c r="AP21" s="779"/>
      <c r="AQ21" s="779"/>
      <c r="AR21" s="779"/>
      <c r="AS21" s="779"/>
      <c r="AT21" s="779"/>
      <c r="AU21" s="780"/>
      <c r="AV21" s="780"/>
      <c r="AW21" s="780"/>
      <c r="AX21" s="780"/>
      <c r="AY21" s="781"/>
      <c r="AZ21" s="216"/>
      <c r="BA21" s="216"/>
      <c r="BB21" s="216"/>
      <c r="BC21" s="216"/>
      <c r="BD21" s="216"/>
      <c r="BE21" s="217"/>
      <c r="BF21" s="217"/>
      <c r="BG21" s="217"/>
      <c r="BH21" s="217"/>
      <c r="BI21" s="217"/>
      <c r="BJ21" s="217"/>
      <c r="BK21" s="217"/>
      <c r="BL21" s="217"/>
      <c r="BM21" s="217"/>
      <c r="BN21" s="217"/>
      <c r="BO21" s="217"/>
      <c r="BP21" s="217"/>
      <c r="BQ21" s="222">
        <v>15</v>
      </c>
      <c r="BR21" s="223"/>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18"/>
    </row>
    <row r="22" spans="1:131" s="219" customFormat="1" ht="26.25" customHeight="1" x14ac:dyDescent="0.15">
      <c r="A22" s="222">
        <v>16</v>
      </c>
      <c r="B22" s="789"/>
      <c r="C22" s="790"/>
      <c r="D22" s="790"/>
      <c r="E22" s="790"/>
      <c r="F22" s="790"/>
      <c r="G22" s="790"/>
      <c r="H22" s="790"/>
      <c r="I22" s="790"/>
      <c r="J22" s="790"/>
      <c r="K22" s="790"/>
      <c r="L22" s="790"/>
      <c r="M22" s="790"/>
      <c r="N22" s="790"/>
      <c r="O22" s="790"/>
      <c r="P22" s="791"/>
      <c r="Q22" s="810"/>
      <c r="R22" s="811"/>
      <c r="S22" s="811"/>
      <c r="T22" s="811"/>
      <c r="U22" s="811"/>
      <c r="V22" s="811"/>
      <c r="W22" s="811"/>
      <c r="X22" s="811"/>
      <c r="Y22" s="811"/>
      <c r="Z22" s="811"/>
      <c r="AA22" s="811"/>
      <c r="AB22" s="811"/>
      <c r="AC22" s="811"/>
      <c r="AD22" s="811"/>
      <c r="AE22" s="812"/>
      <c r="AF22" s="795"/>
      <c r="AG22" s="796"/>
      <c r="AH22" s="796"/>
      <c r="AI22" s="796"/>
      <c r="AJ22" s="797"/>
      <c r="AK22" s="813"/>
      <c r="AL22" s="814"/>
      <c r="AM22" s="814"/>
      <c r="AN22" s="814"/>
      <c r="AO22" s="814"/>
      <c r="AP22" s="814"/>
      <c r="AQ22" s="814"/>
      <c r="AR22" s="814"/>
      <c r="AS22" s="814"/>
      <c r="AT22" s="814"/>
      <c r="AU22" s="815"/>
      <c r="AV22" s="815"/>
      <c r="AW22" s="815"/>
      <c r="AX22" s="815"/>
      <c r="AY22" s="816"/>
      <c r="AZ22" s="817" t="s">
        <v>392</v>
      </c>
      <c r="BA22" s="817"/>
      <c r="BB22" s="817"/>
      <c r="BC22" s="817"/>
      <c r="BD22" s="818"/>
      <c r="BE22" s="217"/>
      <c r="BF22" s="217"/>
      <c r="BG22" s="217"/>
      <c r="BH22" s="217"/>
      <c r="BI22" s="217"/>
      <c r="BJ22" s="217"/>
      <c r="BK22" s="217"/>
      <c r="BL22" s="217"/>
      <c r="BM22" s="217"/>
      <c r="BN22" s="217"/>
      <c r="BO22" s="217"/>
      <c r="BP22" s="217"/>
      <c r="BQ22" s="222">
        <v>16</v>
      </c>
      <c r="BR22" s="223"/>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18"/>
    </row>
    <row r="23" spans="1:131" s="219" customFormat="1" ht="26.25" customHeight="1" thickBot="1" x14ac:dyDescent="0.2">
      <c r="A23" s="224" t="s">
        <v>393</v>
      </c>
      <c r="B23" s="798" t="s">
        <v>394</v>
      </c>
      <c r="C23" s="799"/>
      <c r="D23" s="799"/>
      <c r="E23" s="799"/>
      <c r="F23" s="799"/>
      <c r="G23" s="799"/>
      <c r="H23" s="799"/>
      <c r="I23" s="799"/>
      <c r="J23" s="799"/>
      <c r="K23" s="799"/>
      <c r="L23" s="799"/>
      <c r="M23" s="799"/>
      <c r="N23" s="799"/>
      <c r="O23" s="799"/>
      <c r="P23" s="800"/>
      <c r="Q23" s="801">
        <f>Q7+Q8</f>
        <v>7740</v>
      </c>
      <c r="R23" s="802"/>
      <c r="S23" s="802"/>
      <c r="T23" s="802"/>
      <c r="U23" s="802"/>
      <c r="V23" s="803">
        <f>V7+V8</f>
        <v>7098</v>
      </c>
      <c r="W23" s="804"/>
      <c r="X23" s="804"/>
      <c r="Y23" s="804"/>
      <c r="Z23" s="805"/>
      <c r="AA23" s="802">
        <f>AA7+AA8</f>
        <v>642</v>
      </c>
      <c r="AB23" s="802"/>
      <c r="AC23" s="802"/>
      <c r="AD23" s="802"/>
      <c r="AE23" s="803"/>
      <c r="AF23" s="806">
        <v>622</v>
      </c>
      <c r="AG23" s="802"/>
      <c r="AH23" s="802"/>
      <c r="AI23" s="802"/>
      <c r="AJ23" s="807"/>
      <c r="AK23" s="808"/>
      <c r="AL23" s="809"/>
      <c r="AM23" s="809"/>
      <c r="AN23" s="809"/>
      <c r="AO23" s="809"/>
      <c r="AP23" s="802">
        <f>AP7</f>
        <v>8455</v>
      </c>
      <c r="AQ23" s="802"/>
      <c r="AR23" s="802"/>
      <c r="AS23" s="802"/>
      <c r="AT23" s="802"/>
      <c r="AU23" s="820"/>
      <c r="AV23" s="820"/>
      <c r="AW23" s="820"/>
      <c r="AX23" s="820"/>
      <c r="AY23" s="821"/>
      <c r="AZ23" s="822" t="s">
        <v>130</v>
      </c>
      <c r="BA23" s="804"/>
      <c r="BB23" s="804"/>
      <c r="BC23" s="804"/>
      <c r="BD23" s="823"/>
      <c r="BE23" s="217"/>
      <c r="BF23" s="217"/>
      <c r="BG23" s="217"/>
      <c r="BH23" s="217"/>
      <c r="BI23" s="217"/>
      <c r="BJ23" s="217"/>
      <c r="BK23" s="217"/>
      <c r="BL23" s="217"/>
      <c r="BM23" s="217"/>
      <c r="BN23" s="217"/>
      <c r="BO23" s="217"/>
      <c r="BP23" s="217"/>
      <c r="BQ23" s="222">
        <v>17</v>
      </c>
      <c r="BR23" s="223"/>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18"/>
    </row>
    <row r="24" spans="1:131" s="219" customFormat="1" ht="26.25" customHeight="1" x14ac:dyDescent="0.15">
      <c r="A24" s="819" t="s">
        <v>395</v>
      </c>
      <c r="B24" s="819"/>
      <c r="C24" s="819"/>
      <c r="D24" s="819"/>
      <c r="E24" s="819"/>
      <c r="F24" s="819"/>
      <c r="G24" s="819"/>
      <c r="H24" s="819"/>
      <c r="I24" s="819"/>
      <c r="J24" s="819"/>
      <c r="K24" s="819"/>
      <c r="L24" s="819"/>
      <c r="M24" s="819"/>
      <c r="N24" s="819"/>
      <c r="O24" s="819"/>
      <c r="P24" s="819"/>
      <c r="Q24" s="819"/>
      <c r="R24" s="819"/>
      <c r="S24" s="819"/>
      <c r="T24" s="819"/>
      <c r="U24" s="819"/>
      <c r="V24" s="819"/>
      <c r="W24" s="819"/>
      <c r="X24" s="819"/>
      <c r="Y24" s="819"/>
      <c r="Z24" s="819"/>
      <c r="AA24" s="819"/>
      <c r="AB24" s="819"/>
      <c r="AC24" s="819"/>
      <c r="AD24" s="819"/>
      <c r="AE24" s="819"/>
      <c r="AF24" s="819"/>
      <c r="AG24" s="819"/>
      <c r="AH24" s="819"/>
      <c r="AI24" s="819"/>
      <c r="AJ24" s="819"/>
      <c r="AK24" s="819"/>
      <c r="AL24" s="819"/>
      <c r="AM24" s="819"/>
      <c r="AN24" s="819"/>
      <c r="AO24" s="819"/>
      <c r="AP24" s="819"/>
      <c r="AQ24" s="819"/>
      <c r="AR24" s="819"/>
      <c r="AS24" s="819"/>
      <c r="AT24" s="819"/>
      <c r="AU24" s="819"/>
      <c r="AV24" s="819"/>
      <c r="AW24" s="819"/>
      <c r="AX24" s="819"/>
      <c r="AY24" s="819"/>
      <c r="AZ24" s="216"/>
      <c r="BA24" s="216"/>
      <c r="BB24" s="216"/>
      <c r="BC24" s="216"/>
      <c r="BD24" s="216"/>
      <c r="BE24" s="217"/>
      <c r="BF24" s="217"/>
      <c r="BG24" s="217"/>
      <c r="BH24" s="217"/>
      <c r="BI24" s="217"/>
      <c r="BJ24" s="217"/>
      <c r="BK24" s="217"/>
      <c r="BL24" s="217"/>
      <c r="BM24" s="217"/>
      <c r="BN24" s="217"/>
      <c r="BO24" s="217"/>
      <c r="BP24" s="217"/>
      <c r="BQ24" s="222">
        <v>18</v>
      </c>
      <c r="BR24" s="223"/>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18"/>
    </row>
    <row r="25" spans="1:131" ht="26.25" customHeight="1" thickBot="1" x14ac:dyDescent="0.2">
      <c r="A25" s="734" t="s">
        <v>396</v>
      </c>
      <c r="B25" s="734"/>
      <c r="C25" s="734"/>
      <c r="D25" s="734"/>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D25" s="734"/>
      <c r="BE25" s="734"/>
      <c r="BF25" s="734"/>
      <c r="BG25" s="734"/>
      <c r="BH25" s="734"/>
      <c r="BI25" s="734"/>
      <c r="BJ25" s="216"/>
      <c r="BK25" s="216"/>
      <c r="BL25" s="216"/>
      <c r="BM25" s="216"/>
      <c r="BN25" s="216"/>
      <c r="BO25" s="225"/>
      <c r="BP25" s="225"/>
      <c r="BQ25" s="222">
        <v>19</v>
      </c>
      <c r="BR25" s="223"/>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14"/>
    </row>
    <row r="26" spans="1:131" ht="26.25" customHeight="1" x14ac:dyDescent="0.15">
      <c r="A26" s="736" t="s">
        <v>373</v>
      </c>
      <c r="B26" s="737"/>
      <c r="C26" s="737"/>
      <c r="D26" s="737"/>
      <c r="E26" s="737"/>
      <c r="F26" s="737"/>
      <c r="G26" s="737"/>
      <c r="H26" s="737"/>
      <c r="I26" s="737"/>
      <c r="J26" s="737"/>
      <c r="K26" s="737"/>
      <c r="L26" s="737"/>
      <c r="M26" s="737"/>
      <c r="N26" s="737"/>
      <c r="O26" s="737"/>
      <c r="P26" s="738"/>
      <c r="Q26" s="742" t="s">
        <v>397</v>
      </c>
      <c r="R26" s="743"/>
      <c r="S26" s="743"/>
      <c r="T26" s="743"/>
      <c r="U26" s="744"/>
      <c r="V26" s="742" t="s">
        <v>398</v>
      </c>
      <c r="W26" s="743"/>
      <c r="X26" s="743"/>
      <c r="Y26" s="743"/>
      <c r="Z26" s="744"/>
      <c r="AA26" s="742" t="s">
        <v>399</v>
      </c>
      <c r="AB26" s="743"/>
      <c r="AC26" s="743"/>
      <c r="AD26" s="743"/>
      <c r="AE26" s="743"/>
      <c r="AF26" s="824" t="s">
        <v>400</v>
      </c>
      <c r="AG26" s="825"/>
      <c r="AH26" s="825"/>
      <c r="AI26" s="825"/>
      <c r="AJ26" s="826"/>
      <c r="AK26" s="743" t="s">
        <v>401</v>
      </c>
      <c r="AL26" s="743"/>
      <c r="AM26" s="743"/>
      <c r="AN26" s="743"/>
      <c r="AO26" s="744"/>
      <c r="AP26" s="742" t="s">
        <v>402</v>
      </c>
      <c r="AQ26" s="743"/>
      <c r="AR26" s="743"/>
      <c r="AS26" s="743"/>
      <c r="AT26" s="744"/>
      <c r="AU26" s="742" t="s">
        <v>403</v>
      </c>
      <c r="AV26" s="743"/>
      <c r="AW26" s="743"/>
      <c r="AX26" s="743"/>
      <c r="AY26" s="744"/>
      <c r="AZ26" s="742" t="s">
        <v>404</v>
      </c>
      <c r="BA26" s="743"/>
      <c r="BB26" s="743"/>
      <c r="BC26" s="743"/>
      <c r="BD26" s="744"/>
      <c r="BE26" s="742" t="s">
        <v>380</v>
      </c>
      <c r="BF26" s="743"/>
      <c r="BG26" s="743"/>
      <c r="BH26" s="743"/>
      <c r="BI26" s="749"/>
      <c r="BJ26" s="216"/>
      <c r="BK26" s="216"/>
      <c r="BL26" s="216"/>
      <c r="BM26" s="216"/>
      <c r="BN26" s="216"/>
      <c r="BO26" s="225"/>
      <c r="BP26" s="225"/>
      <c r="BQ26" s="222">
        <v>20</v>
      </c>
      <c r="BR26" s="223"/>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14"/>
    </row>
    <row r="27" spans="1:131" ht="26.25" customHeight="1" thickBot="1" x14ac:dyDescent="0.2">
      <c r="A27" s="739"/>
      <c r="B27" s="740"/>
      <c r="C27" s="740"/>
      <c r="D27" s="740"/>
      <c r="E27" s="740"/>
      <c r="F27" s="740"/>
      <c r="G27" s="740"/>
      <c r="H27" s="740"/>
      <c r="I27" s="740"/>
      <c r="J27" s="740"/>
      <c r="K27" s="740"/>
      <c r="L27" s="740"/>
      <c r="M27" s="740"/>
      <c r="N27" s="740"/>
      <c r="O27" s="740"/>
      <c r="P27" s="741"/>
      <c r="Q27" s="745"/>
      <c r="R27" s="746"/>
      <c r="S27" s="746"/>
      <c r="T27" s="746"/>
      <c r="U27" s="747"/>
      <c r="V27" s="745"/>
      <c r="W27" s="746"/>
      <c r="X27" s="746"/>
      <c r="Y27" s="746"/>
      <c r="Z27" s="747"/>
      <c r="AA27" s="745"/>
      <c r="AB27" s="746"/>
      <c r="AC27" s="746"/>
      <c r="AD27" s="746"/>
      <c r="AE27" s="746"/>
      <c r="AF27" s="827"/>
      <c r="AG27" s="828"/>
      <c r="AH27" s="828"/>
      <c r="AI27" s="828"/>
      <c r="AJ27" s="829"/>
      <c r="AK27" s="746"/>
      <c r="AL27" s="746"/>
      <c r="AM27" s="746"/>
      <c r="AN27" s="746"/>
      <c r="AO27" s="747"/>
      <c r="AP27" s="745"/>
      <c r="AQ27" s="746"/>
      <c r="AR27" s="746"/>
      <c r="AS27" s="746"/>
      <c r="AT27" s="747"/>
      <c r="AU27" s="745"/>
      <c r="AV27" s="746"/>
      <c r="AW27" s="746"/>
      <c r="AX27" s="746"/>
      <c r="AY27" s="747"/>
      <c r="AZ27" s="745"/>
      <c r="BA27" s="746"/>
      <c r="BB27" s="746"/>
      <c r="BC27" s="746"/>
      <c r="BD27" s="747"/>
      <c r="BE27" s="745"/>
      <c r="BF27" s="746"/>
      <c r="BG27" s="746"/>
      <c r="BH27" s="746"/>
      <c r="BI27" s="751"/>
      <c r="BJ27" s="216"/>
      <c r="BK27" s="216"/>
      <c r="BL27" s="216"/>
      <c r="BM27" s="216"/>
      <c r="BN27" s="216"/>
      <c r="BO27" s="225"/>
      <c r="BP27" s="225"/>
      <c r="BQ27" s="222">
        <v>21</v>
      </c>
      <c r="BR27" s="223"/>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14"/>
    </row>
    <row r="28" spans="1:131" ht="26.25" customHeight="1" thickTop="1" x14ac:dyDescent="0.15">
      <c r="A28" s="226">
        <v>1</v>
      </c>
      <c r="B28" s="758" t="s">
        <v>405</v>
      </c>
      <c r="C28" s="759"/>
      <c r="D28" s="759"/>
      <c r="E28" s="759"/>
      <c r="F28" s="759"/>
      <c r="G28" s="759"/>
      <c r="H28" s="759"/>
      <c r="I28" s="759"/>
      <c r="J28" s="759"/>
      <c r="K28" s="759"/>
      <c r="L28" s="759"/>
      <c r="M28" s="759"/>
      <c r="N28" s="759"/>
      <c r="O28" s="759"/>
      <c r="P28" s="760"/>
      <c r="Q28" s="832">
        <v>1290</v>
      </c>
      <c r="R28" s="833"/>
      <c r="S28" s="833"/>
      <c r="T28" s="833"/>
      <c r="U28" s="833"/>
      <c r="V28" s="833">
        <v>1268</v>
      </c>
      <c r="W28" s="833"/>
      <c r="X28" s="833"/>
      <c r="Y28" s="833"/>
      <c r="Z28" s="833"/>
      <c r="AA28" s="833">
        <v>22</v>
      </c>
      <c r="AB28" s="833"/>
      <c r="AC28" s="833"/>
      <c r="AD28" s="833"/>
      <c r="AE28" s="834"/>
      <c r="AF28" s="835">
        <v>22</v>
      </c>
      <c r="AG28" s="833"/>
      <c r="AH28" s="833"/>
      <c r="AI28" s="833"/>
      <c r="AJ28" s="836"/>
      <c r="AK28" s="837">
        <v>104</v>
      </c>
      <c r="AL28" s="838"/>
      <c r="AM28" s="838"/>
      <c r="AN28" s="838"/>
      <c r="AO28" s="838"/>
      <c r="AP28" s="838" t="s">
        <v>578</v>
      </c>
      <c r="AQ28" s="838"/>
      <c r="AR28" s="838"/>
      <c r="AS28" s="838"/>
      <c r="AT28" s="838"/>
      <c r="AU28" s="838" t="s">
        <v>578</v>
      </c>
      <c r="AV28" s="838"/>
      <c r="AW28" s="838"/>
      <c r="AX28" s="838"/>
      <c r="AY28" s="838"/>
      <c r="AZ28" s="839" t="s">
        <v>578</v>
      </c>
      <c r="BA28" s="839"/>
      <c r="BB28" s="839"/>
      <c r="BC28" s="839"/>
      <c r="BD28" s="839"/>
      <c r="BE28" s="830"/>
      <c r="BF28" s="830"/>
      <c r="BG28" s="830"/>
      <c r="BH28" s="830"/>
      <c r="BI28" s="831"/>
      <c r="BJ28" s="216"/>
      <c r="BK28" s="216"/>
      <c r="BL28" s="216"/>
      <c r="BM28" s="216"/>
      <c r="BN28" s="216"/>
      <c r="BO28" s="225"/>
      <c r="BP28" s="225"/>
      <c r="BQ28" s="222">
        <v>22</v>
      </c>
      <c r="BR28" s="223"/>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14"/>
    </row>
    <row r="29" spans="1:131" ht="26.25" customHeight="1" x14ac:dyDescent="0.15">
      <c r="A29" s="226">
        <v>2</v>
      </c>
      <c r="B29" s="789" t="s">
        <v>406</v>
      </c>
      <c r="C29" s="790"/>
      <c r="D29" s="790"/>
      <c r="E29" s="790"/>
      <c r="F29" s="790"/>
      <c r="G29" s="790"/>
      <c r="H29" s="790"/>
      <c r="I29" s="790"/>
      <c r="J29" s="790"/>
      <c r="K29" s="790"/>
      <c r="L29" s="790"/>
      <c r="M29" s="790"/>
      <c r="N29" s="790"/>
      <c r="O29" s="790"/>
      <c r="P29" s="791"/>
      <c r="Q29" s="792">
        <v>319</v>
      </c>
      <c r="R29" s="793"/>
      <c r="S29" s="793"/>
      <c r="T29" s="793"/>
      <c r="U29" s="793"/>
      <c r="V29" s="793">
        <v>313</v>
      </c>
      <c r="W29" s="793"/>
      <c r="X29" s="793"/>
      <c r="Y29" s="793"/>
      <c r="Z29" s="793"/>
      <c r="AA29" s="793">
        <v>6</v>
      </c>
      <c r="AB29" s="793"/>
      <c r="AC29" s="793"/>
      <c r="AD29" s="793"/>
      <c r="AE29" s="794"/>
      <c r="AF29" s="795">
        <v>6</v>
      </c>
      <c r="AG29" s="796"/>
      <c r="AH29" s="796"/>
      <c r="AI29" s="796"/>
      <c r="AJ29" s="797"/>
      <c r="AK29" s="844">
        <v>189</v>
      </c>
      <c r="AL29" s="840"/>
      <c r="AM29" s="840"/>
      <c r="AN29" s="840"/>
      <c r="AO29" s="840"/>
      <c r="AP29" s="840" t="s">
        <v>578</v>
      </c>
      <c r="AQ29" s="840"/>
      <c r="AR29" s="840"/>
      <c r="AS29" s="840"/>
      <c r="AT29" s="840"/>
      <c r="AU29" s="840" t="s">
        <v>578</v>
      </c>
      <c r="AV29" s="840"/>
      <c r="AW29" s="840"/>
      <c r="AX29" s="840"/>
      <c r="AY29" s="840"/>
      <c r="AZ29" s="841" t="s">
        <v>578</v>
      </c>
      <c r="BA29" s="841"/>
      <c r="BB29" s="841"/>
      <c r="BC29" s="841"/>
      <c r="BD29" s="841"/>
      <c r="BE29" s="842"/>
      <c r="BF29" s="842"/>
      <c r="BG29" s="842"/>
      <c r="BH29" s="842"/>
      <c r="BI29" s="843"/>
      <c r="BJ29" s="216"/>
      <c r="BK29" s="216"/>
      <c r="BL29" s="216"/>
      <c r="BM29" s="216"/>
      <c r="BN29" s="216"/>
      <c r="BO29" s="225"/>
      <c r="BP29" s="225"/>
      <c r="BQ29" s="222">
        <v>23</v>
      </c>
      <c r="BR29" s="223"/>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14"/>
    </row>
    <row r="30" spans="1:131" ht="26.25" customHeight="1" x14ac:dyDescent="0.15">
      <c r="A30" s="226">
        <v>3</v>
      </c>
      <c r="B30" s="789" t="s">
        <v>407</v>
      </c>
      <c r="C30" s="790"/>
      <c r="D30" s="790"/>
      <c r="E30" s="790"/>
      <c r="F30" s="790"/>
      <c r="G30" s="790"/>
      <c r="H30" s="790"/>
      <c r="I30" s="790"/>
      <c r="J30" s="790"/>
      <c r="K30" s="790"/>
      <c r="L30" s="790"/>
      <c r="M30" s="790"/>
      <c r="N30" s="790"/>
      <c r="O30" s="790"/>
      <c r="P30" s="791"/>
      <c r="Q30" s="792">
        <v>390</v>
      </c>
      <c r="R30" s="793"/>
      <c r="S30" s="793"/>
      <c r="T30" s="793"/>
      <c r="U30" s="793"/>
      <c r="V30" s="793">
        <v>305</v>
      </c>
      <c r="W30" s="793"/>
      <c r="X30" s="793"/>
      <c r="Y30" s="793"/>
      <c r="Z30" s="793"/>
      <c r="AA30" s="793">
        <v>85</v>
      </c>
      <c r="AB30" s="793"/>
      <c r="AC30" s="793"/>
      <c r="AD30" s="793"/>
      <c r="AE30" s="794"/>
      <c r="AF30" s="795">
        <v>302</v>
      </c>
      <c r="AG30" s="796"/>
      <c r="AH30" s="796"/>
      <c r="AI30" s="796"/>
      <c r="AJ30" s="797"/>
      <c r="AK30" s="844">
        <v>33</v>
      </c>
      <c r="AL30" s="840"/>
      <c r="AM30" s="840"/>
      <c r="AN30" s="840"/>
      <c r="AO30" s="840"/>
      <c r="AP30" s="840">
        <v>831</v>
      </c>
      <c r="AQ30" s="840"/>
      <c r="AR30" s="840"/>
      <c r="AS30" s="840"/>
      <c r="AT30" s="840"/>
      <c r="AU30" s="840">
        <v>114</v>
      </c>
      <c r="AV30" s="840"/>
      <c r="AW30" s="840"/>
      <c r="AX30" s="840"/>
      <c r="AY30" s="840"/>
      <c r="AZ30" s="841" t="s">
        <v>578</v>
      </c>
      <c r="BA30" s="841"/>
      <c r="BB30" s="841"/>
      <c r="BC30" s="841"/>
      <c r="BD30" s="841"/>
      <c r="BE30" s="842" t="s">
        <v>408</v>
      </c>
      <c r="BF30" s="842"/>
      <c r="BG30" s="842"/>
      <c r="BH30" s="842"/>
      <c r="BI30" s="843"/>
      <c r="BJ30" s="216"/>
      <c r="BK30" s="216"/>
      <c r="BL30" s="216"/>
      <c r="BM30" s="216"/>
      <c r="BN30" s="216"/>
      <c r="BO30" s="225"/>
      <c r="BP30" s="225"/>
      <c r="BQ30" s="222">
        <v>24</v>
      </c>
      <c r="BR30" s="223"/>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14"/>
    </row>
    <row r="31" spans="1:131" ht="26.25" customHeight="1" x14ac:dyDescent="0.15">
      <c r="A31" s="226">
        <v>4</v>
      </c>
      <c r="B31" s="789" t="s">
        <v>409</v>
      </c>
      <c r="C31" s="790"/>
      <c r="D31" s="790"/>
      <c r="E31" s="790"/>
      <c r="F31" s="790"/>
      <c r="G31" s="790"/>
      <c r="H31" s="790"/>
      <c r="I31" s="790"/>
      <c r="J31" s="790"/>
      <c r="K31" s="790"/>
      <c r="L31" s="790"/>
      <c r="M31" s="790"/>
      <c r="N31" s="790"/>
      <c r="O31" s="790"/>
      <c r="P31" s="791"/>
      <c r="Q31" s="792">
        <v>148</v>
      </c>
      <c r="R31" s="793"/>
      <c r="S31" s="793"/>
      <c r="T31" s="793"/>
      <c r="U31" s="793"/>
      <c r="V31" s="793">
        <v>143</v>
      </c>
      <c r="W31" s="793"/>
      <c r="X31" s="793"/>
      <c r="Y31" s="793"/>
      <c r="Z31" s="793"/>
      <c r="AA31" s="793">
        <v>5</v>
      </c>
      <c r="AB31" s="793"/>
      <c r="AC31" s="793"/>
      <c r="AD31" s="793"/>
      <c r="AE31" s="794"/>
      <c r="AF31" s="795">
        <v>5</v>
      </c>
      <c r="AG31" s="796"/>
      <c r="AH31" s="796"/>
      <c r="AI31" s="796"/>
      <c r="AJ31" s="797"/>
      <c r="AK31" s="844">
        <v>32</v>
      </c>
      <c r="AL31" s="840"/>
      <c r="AM31" s="840"/>
      <c r="AN31" s="840"/>
      <c r="AO31" s="840"/>
      <c r="AP31" s="840">
        <v>289</v>
      </c>
      <c r="AQ31" s="840"/>
      <c r="AR31" s="840"/>
      <c r="AS31" s="840"/>
      <c r="AT31" s="840"/>
      <c r="AU31" s="840">
        <v>119</v>
      </c>
      <c r="AV31" s="840"/>
      <c r="AW31" s="840"/>
      <c r="AX31" s="840"/>
      <c r="AY31" s="840"/>
      <c r="AZ31" s="841" t="s">
        <v>578</v>
      </c>
      <c r="BA31" s="841"/>
      <c r="BB31" s="841"/>
      <c r="BC31" s="841"/>
      <c r="BD31" s="841"/>
      <c r="BE31" s="842" t="s">
        <v>410</v>
      </c>
      <c r="BF31" s="842"/>
      <c r="BG31" s="842"/>
      <c r="BH31" s="842"/>
      <c r="BI31" s="843"/>
      <c r="BJ31" s="216"/>
      <c r="BK31" s="216"/>
      <c r="BL31" s="216"/>
      <c r="BM31" s="216"/>
      <c r="BN31" s="216"/>
      <c r="BO31" s="225"/>
      <c r="BP31" s="225"/>
      <c r="BQ31" s="222">
        <v>25</v>
      </c>
      <c r="BR31" s="223"/>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14"/>
    </row>
    <row r="32" spans="1:131" ht="26.25" customHeight="1" x14ac:dyDescent="0.15">
      <c r="A32" s="226">
        <v>5</v>
      </c>
      <c r="B32" s="789"/>
      <c r="C32" s="790"/>
      <c r="D32" s="790"/>
      <c r="E32" s="790"/>
      <c r="F32" s="790"/>
      <c r="G32" s="790"/>
      <c r="H32" s="790"/>
      <c r="I32" s="790"/>
      <c r="J32" s="790"/>
      <c r="K32" s="790"/>
      <c r="L32" s="790"/>
      <c r="M32" s="790"/>
      <c r="N32" s="790"/>
      <c r="O32" s="790"/>
      <c r="P32" s="791"/>
      <c r="Q32" s="792"/>
      <c r="R32" s="793"/>
      <c r="S32" s="793"/>
      <c r="T32" s="793"/>
      <c r="U32" s="793"/>
      <c r="V32" s="793"/>
      <c r="W32" s="793"/>
      <c r="X32" s="793"/>
      <c r="Y32" s="793"/>
      <c r="Z32" s="793"/>
      <c r="AA32" s="793"/>
      <c r="AB32" s="793"/>
      <c r="AC32" s="793"/>
      <c r="AD32" s="793"/>
      <c r="AE32" s="794"/>
      <c r="AF32" s="795"/>
      <c r="AG32" s="796"/>
      <c r="AH32" s="796"/>
      <c r="AI32" s="796"/>
      <c r="AJ32" s="797"/>
      <c r="AK32" s="844"/>
      <c r="AL32" s="840"/>
      <c r="AM32" s="840"/>
      <c r="AN32" s="840"/>
      <c r="AO32" s="840"/>
      <c r="AP32" s="840"/>
      <c r="AQ32" s="840"/>
      <c r="AR32" s="840"/>
      <c r="AS32" s="840"/>
      <c r="AT32" s="840"/>
      <c r="AU32" s="840"/>
      <c r="AV32" s="840"/>
      <c r="AW32" s="840"/>
      <c r="AX32" s="840"/>
      <c r="AY32" s="840"/>
      <c r="AZ32" s="841"/>
      <c r="BA32" s="841"/>
      <c r="BB32" s="841"/>
      <c r="BC32" s="841"/>
      <c r="BD32" s="841"/>
      <c r="BE32" s="842"/>
      <c r="BF32" s="842"/>
      <c r="BG32" s="842"/>
      <c r="BH32" s="842"/>
      <c r="BI32" s="843"/>
      <c r="BJ32" s="216"/>
      <c r="BK32" s="216"/>
      <c r="BL32" s="216"/>
      <c r="BM32" s="216"/>
      <c r="BN32" s="216"/>
      <c r="BO32" s="225"/>
      <c r="BP32" s="225"/>
      <c r="BQ32" s="222">
        <v>26</v>
      </c>
      <c r="BR32" s="223"/>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14"/>
    </row>
    <row r="33" spans="1:131" ht="26.25" customHeight="1" x14ac:dyDescent="0.15">
      <c r="A33" s="226">
        <v>6</v>
      </c>
      <c r="B33" s="789"/>
      <c r="C33" s="790"/>
      <c r="D33" s="790"/>
      <c r="E33" s="790"/>
      <c r="F33" s="790"/>
      <c r="G33" s="790"/>
      <c r="H33" s="790"/>
      <c r="I33" s="790"/>
      <c r="J33" s="790"/>
      <c r="K33" s="790"/>
      <c r="L33" s="790"/>
      <c r="M33" s="790"/>
      <c r="N33" s="790"/>
      <c r="O33" s="790"/>
      <c r="P33" s="791"/>
      <c r="Q33" s="792"/>
      <c r="R33" s="793"/>
      <c r="S33" s="793"/>
      <c r="T33" s="793"/>
      <c r="U33" s="793"/>
      <c r="V33" s="793"/>
      <c r="W33" s="793"/>
      <c r="X33" s="793"/>
      <c r="Y33" s="793"/>
      <c r="Z33" s="793"/>
      <c r="AA33" s="793"/>
      <c r="AB33" s="793"/>
      <c r="AC33" s="793"/>
      <c r="AD33" s="793"/>
      <c r="AE33" s="794"/>
      <c r="AF33" s="795"/>
      <c r="AG33" s="796"/>
      <c r="AH33" s="796"/>
      <c r="AI33" s="796"/>
      <c r="AJ33" s="797"/>
      <c r="AK33" s="844"/>
      <c r="AL33" s="840"/>
      <c r="AM33" s="840"/>
      <c r="AN33" s="840"/>
      <c r="AO33" s="840"/>
      <c r="AP33" s="840"/>
      <c r="AQ33" s="840"/>
      <c r="AR33" s="840"/>
      <c r="AS33" s="840"/>
      <c r="AT33" s="840"/>
      <c r="AU33" s="840"/>
      <c r="AV33" s="840"/>
      <c r="AW33" s="840"/>
      <c r="AX33" s="840"/>
      <c r="AY33" s="840"/>
      <c r="AZ33" s="841"/>
      <c r="BA33" s="841"/>
      <c r="BB33" s="841"/>
      <c r="BC33" s="841"/>
      <c r="BD33" s="841"/>
      <c r="BE33" s="842"/>
      <c r="BF33" s="842"/>
      <c r="BG33" s="842"/>
      <c r="BH33" s="842"/>
      <c r="BI33" s="843"/>
      <c r="BJ33" s="216"/>
      <c r="BK33" s="216"/>
      <c r="BL33" s="216"/>
      <c r="BM33" s="216"/>
      <c r="BN33" s="216"/>
      <c r="BO33" s="225"/>
      <c r="BP33" s="225"/>
      <c r="BQ33" s="222">
        <v>27</v>
      </c>
      <c r="BR33" s="223"/>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14"/>
    </row>
    <row r="34" spans="1:131" ht="26.25" customHeight="1" x14ac:dyDescent="0.15">
      <c r="A34" s="226">
        <v>7</v>
      </c>
      <c r="B34" s="789"/>
      <c r="C34" s="790"/>
      <c r="D34" s="790"/>
      <c r="E34" s="790"/>
      <c r="F34" s="790"/>
      <c r="G34" s="790"/>
      <c r="H34" s="790"/>
      <c r="I34" s="790"/>
      <c r="J34" s="790"/>
      <c r="K34" s="790"/>
      <c r="L34" s="790"/>
      <c r="M34" s="790"/>
      <c r="N34" s="790"/>
      <c r="O34" s="790"/>
      <c r="P34" s="791"/>
      <c r="Q34" s="792"/>
      <c r="R34" s="793"/>
      <c r="S34" s="793"/>
      <c r="T34" s="793"/>
      <c r="U34" s="793"/>
      <c r="V34" s="793"/>
      <c r="W34" s="793"/>
      <c r="X34" s="793"/>
      <c r="Y34" s="793"/>
      <c r="Z34" s="793"/>
      <c r="AA34" s="793"/>
      <c r="AB34" s="793"/>
      <c r="AC34" s="793"/>
      <c r="AD34" s="793"/>
      <c r="AE34" s="794"/>
      <c r="AF34" s="795"/>
      <c r="AG34" s="796"/>
      <c r="AH34" s="796"/>
      <c r="AI34" s="796"/>
      <c r="AJ34" s="797"/>
      <c r="AK34" s="844"/>
      <c r="AL34" s="840"/>
      <c r="AM34" s="840"/>
      <c r="AN34" s="840"/>
      <c r="AO34" s="840"/>
      <c r="AP34" s="840"/>
      <c r="AQ34" s="840"/>
      <c r="AR34" s="840"/>
      <c r="AS34" s="840"/>
      <c r="AT34" s="840"/>
      <c r="AU34" s="840"/>
      <c r="AV34" s="840"/>
      <c r="AW34" s="840"/>
      <c r="AX34" s="840"/>
      <c r="AY34" s="840"/>
      <c r="AZ34" s="841"/>
      <c r="BA34" s="841"/>
      <c r="BB34" s="841"/>
      <c r="BC34" s="841"/>
      <c r="BD34" s="841"/>
      <c r="BE34" s="842"/>
      <c r="BF34" s="842"/>
      <c r="BG34" s="842"/>
      <c r="BH34" s="842"/>
      <c r="BI34" s="843"/>
      <c r="BJ34" s="216"/>
      <c r="BK34" s="216"/>
      <c r="BL34" s="216"/>
      <c r="BM34" s="216"/>
      <c r="BN34" s="216"/>
      <c r="BO34" s="225"/>
      <c r="BP34" s="225"/>
      <c r="BQ34" s="222">
        <v>28</v>
      </c>
      <c r="BR34" s="223"/>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14"/>
    </row>
    <row r="35" spans="1:131" ht="26.25" customHeight="1" x14ac:dyDescent="0.15">
      <c r="A35" s="226">
        <v>8</v>
      </c>
      <c r="B35" s="789"/>
      <c r="C35" s="790"/>
      <c r="D35" s="790"/>
      <c r="E35" s="790"/>
      <c r="F35" s="790"/>
      <c r="G35" s="790"/>
      <c r="H35" s="790"/>
      <c r="I35" s="790"/>
      <c r="J35" s="790"/>
      <c r="K35" s="790"/>
      <c r="L35" s="790"/>
      <c r="M35" s="790"/>
      <c r="N35" s="790"/>
      <c r="O35" s="790"/>
      <c r="P35" s="791"/>
      <c r="Q35" s="792"/>
      <c r="R35" s="793"/>
      <c r="S35" s="793"/>
      <c r="T35" s="793"/>
      <c r="U35" s="793"/>
      <c r="V35" s="793"/>
      <c r="W35" s="793"/>
      <c r="X35" s="793"/>
      <c r="Y35" s="793"/>
      <c r="Z35" s="793"/>
      <c r="AA35" s="793"/>
      <c r="AB35" s="793"/>
      <c r="AC35" s="793"/>
      <c r="AD35" s="793"/>
      <c r="AE35" s="794"/>
      <c r="AF35" s="795"/>
      <c r="AG35" s="796"/>
      <c r="AH35" s="796"/>
      <c r="AI35" s="796"/>
      <c r="AJ35" s="797"/>
      <c r="AK35" s="844"/>
      <c r="AL35" s="840"/>
      <c r="AM35" s="840"/>
      <c r="AN35" s="840"/>
      <c r="AO35" s="840"/>
      <c r="AP35" s="840"/>
      <c r="AQ35" s="840"/>
      <c r="AR35" s="840"/>
      <c r="AS35" s="840"/>
      <c r="AT35" s="840"/>
      <c r="AU35" s="840"/>
      <c r="AV35" s="840"/>
      <c r="AW35" s="840"/>
      <c r="AX35" s="840"/>
      <c r="AY35" s="840"/>
      <c r="AZ35" s="841"/>
      <c r="BA35" s="841"/>
      <c r="BB35" s="841"/>
      <c r="BC35" s="841"/>
      <c r="BD35" s="841"/>
      <c r="BE35" s="842"/>
      <c r="BF35" s="842"/>
      <c r="BG35" s="842"/>
      <c r="BH35" s="842"/>
      <c r="BI35" s="843"/>
      <c r="BJ35" s="216"/>
      <c r="BK35" s="216"/>
      <c r="BL35" s="216"/>
      <c r="BM35" s="216"/>
      <c r="BN35" s="216"/>
      <c r="BO35" s="225"/>
      <c r="BP35" s="225"/>
      <c r="BQ35" s="222">
        <v>29</v>
      </c>
      <c r="BR35" s="223"/>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14"/>
    </row>
    <row r="36" spans="1:131" ht="26.25" customHeight="1" x14ac:dyDescent="0.15">
      <c r="A36" s="226">
        <v>9</v>
      </c>
      <c r="B36" s="789"/>
      <c r="C36" s="790"/>
      <c r="D36" s="790"/>
      <c r="E36" s="790"/>
      <c r="F36" s="790"/>
      <c r="G36" s="790"/>
      <c r="H36" s="790"/>
      <c r="I36" s="790"/>
      <c r="J36" s="790"/>
      <c r="K36" s="790"/>
      <c r="L36" s="790"/>
      <c r="M36" s="790"/>
      <c r="N36" s="790"/>
      <c r="O36" s="790"/>
      <c r="P36" s="791"/>
      <c r="Q36" s="792"/>
      <c r="R36" s="793"/>
      <c r="S36" s="793"/>
      <c r="T36" s="793"/>
      <c r="U36" s="793"/>
      <c r="V36" s="793"/>
      <c r="W36" s="793"/>
      <c r="X36" s="793"/>
      <c r="Y36" s="793"/>
      <c r="Z36" s="793"/>
      <c r="AA36" s="793"/>
      <c r="AB36" s="793"/>
      <c r="AC36" s="793"/>
      <c r="AD36" s="793"/>
      <c r="AE36" s="794"/>
      <c r="AF36" s="795"/>
      <c r="AG36" s="796"/>
      <c r="AH36" s="796"/>
      <c r="AI36" s="796"/>
      <c r="AJ36" s="797"/>
      <c r="AK36" s="844"/>
      <c r="AL36" s="840"/>
      <c r="AM36" s="840"/>
      <c r="AN36" s="840"/>
      <c r="AO36" s="840"/>
      <c r="AP36" s="840"/>
      <c r="AQ36" s="840"/>
      <c r="AR36" s="840"/>
      <c r="AS36" s="840"/>
      <c r="AT36" s="840"/>
      <c r="AU36" s="840"/>
      <c r="AV36" s="840"/>
      <c r="AW36" s="840"/>
      <c r="AX36" s="840"/>
      <c r="AY36" s="840"/>
      <c r="AZ36" s="841"/>
      <c r="BA36" s="841"/>
      <c r="BB36" s="841"/>
      <c r="BC36" s="841"/>
      <c r="BD36" s="841"/>
      <c r="BE36" s="842"/>
      <c r="BF36" s="842"/>
      <c r="BG36" s="842"/>
      <c r="BH36" s="842"/>
      <c r="BI36" s="843"/>
      <c r="BJ36" s="216"/>
      <c r="BK36" s="216"/>
      <c r="BL36" s="216"/>
      <c r="BM36" s="216"/>
      <c r="BN36" s="216"/>
      <c r="BO36" s="225"/>
      <c r="BP36" s="225"/>
      <c r="BQ36" s="222">
        <v>30</v>
      </c>
      <c r="BR36" s="223"/>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14"/>
    </row>
    <row r="37" spans="1:131" ht="26.25" customHeight="1" x14ac:dyDescent="0.15">
      <c r="A37" s="226">
        <v>10</v>
      </c>
      <c r="B37" s="789"/>
      <c r="C37" s="790"/>
      <c r="D37" s="790"/>
      <c r="E37" s="790"/>
      <c r="F37" s="790"/>
      <c r="G37" s="790"/>
      <c r="H37" s="790"/>
      <c r="I37" s="790"/>
      <c r="J37" s="790"/>
      <c r="K37" s="790"/>
      <c r="L37" s="790"/>
      <c r="M37" s="790"/>
      <c r="N37" s="790"/>
      <c r="O37" s="790"/>
      <c r="P37" s="791"/>
      <c r="Q37" s="792"/>
      <c r="R37" s="793"/>
      <c r="S37" s="793"/>
      <c r="T37" s="793"/>
      <c r="U37" s="793"/>
      <c r="V37" s="793"/>
      <c r="W37" s="793"/>
      <c r="X37" s="793"/>
      <c r="Y37" s="793"/>
      <c r="Z37" s="793"/>
      <c r="AA37" s="793"/>
      <c r="AB37" s="793"/>
      <c r="AC37" s="793"/>
      <c r="AD37" s="793"/>
      <c r="AE37" s="794"/>
      <c r="AF37" s="795"/>
      <c r="AG37" s="796"/>
      <c r="AH37" s="796"/>
      <c r="AI37" s="796"/>
      <c r="AJ37" s="797"/>
      <c r="AK37" s="844"/>
      <c r="AL37" s="840"/>
      <c r="AM37" s="840"/>
      <c r="AN37" s="840"/>
      <c r="AO37" s="840"/>
      <c r="AP37" s="840"/>
      <c r="AQ37" s="840"/>
      <c r="AR37" s="840"/>
      <c r="AS37" s="840"/>
      <c r="AT37" s="840"/>
      <c r="AU37" s="840"/>
      <c r="AV37" s="840"/>
      <c r="AW37" s="840"/>
      <c r="AX37" s="840"/>
      <c r="AY37" s="840"/>
      <c r="AZ37" s="841"/>
      <c r="BA37" s="841"/>
      <c r="BB37" s="841"/>
      <c r="BC37" s="841"/>
      <c r="BD37" s="841"/>
      <c r="BE37" s="842"/>
      <c r="BF37" s="842"/>
      <c r="BG37" s="842"/>
      <c r="BH37" s="842"/>
      <c r="BI37" s="843"/>
      <c r="BJ37" s="216"/>
      <c r="BK37" s="216"/>
      <c r="BL37" s="216"/>
      <c r="BM37" s="216"/>
      <c r="BN37" s="216"/>
      <c r="BO37" s="225"/>
      <c r="BP37" s="225"/>
      <c r="BQ37" s="222">
        <v>31</v>
      </c>
      <c r="BR37" s="223"/>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14"/>
    </row>
    <row r="38" spans="1:131" ht="26.25" customHeight="1" x14ac:dyDescent="0.15">
      <c r="A38" s="226">
        <v>11</v>
      </c>
      <c r="B38" s="789"/>
      <c r="C38" s="790"/>
      <c r="D38" s="790"/>
      <c r="E38" s="790"/>
      <c r="F38" s="790"/>
      <c r="G38" s="790"/>
      <c r="H38" s="790"/>
      <c r="I38" s="790"/>
      <c r="J38" s="790"/>
      <c r="K38" s="790"/>
      <c r="L38" s="790"/>
      <c r="M38" s="790"/>
      <c r="N38" s="790"/>
      <c r="O38" s="790"/>
      <c r="P38" s="791"/>
      <c r="Q38" s="792"/>
      <c r="R38" s="793"/>
      <c r="S38" s="793"/>
      <c r="T38" s="793"/>
      <c r="U38" s="793"/>
      <c r="V38" s="793"/>
      <c r="W38" s="793"/>
      <c r="X38" s="793"/>
      <c r="Y38" s="793"/>
      <c r="Z38" s="793"/>
      <c r="AA38" s="793"/>
      <c r="AB38" s="793"/>
      <c r="AC38" s="793"/>
      <c r="AD38" s="793"/>
      <c r="AE38" s="794"/>
      <c r="AF38" s="795"/>
      <c r="AG38" s="796"/>
      <c r="AH38" s="796"/>
      <c r="AI38" s="796"/>
      <c r="AJ38" s="797"/>
      <c r="AK38" s="844"/>
      <c r="AL38" s="840"/>
      <c r="AM38" s="840"/>
      <c r="AN38" s="840"/>
      <c r="AO38" s="840"/>
      <c r="AP38" s="840"/>
      <c r="AQ38" s="840"/>
      <c r="AR38" s="840"/>
      <c r="AS38" s="840"/>
      <c r="AT38" s="840"/>
      <c r="AU38" s="840"/>
      <c r="AV38" s="840"/>
      <c r="AW38" s="840"/>
      <c r="AX38" s="840"/>
      <c r="AY38" s="840"/>
      <c r="AZ38" s="841"/>
      <c r="BA38" s="841"/>
      <c r="BB38" s="841"/>
      <c r="BC38" s="841"/>
      <c r="BD38" s="841"/>
      <c r="BE38" s="842"/>
      <c r="BF38" s="842"/>
      <c r="BG38" s="842"/>
      <c r="BH38" s="842"/>
      <c r="BI38" s="843"/>
      <c r="BJ38" s="216"/>
      <c r="BK38" s="216"/>
      <c r="BL38" s="216"/>
      <c r="BM38" s="216"/>
      <c r="BN38" s="216"/>
      <c r="BO38" s="225"/>
      <c r="BP38" s="225"/>
      <c r="BQ38" s="222">
        <v>32</v>
      </c>
      <c r="BR38" s="223"/>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14"/>
    </row>
    <row r="39" spans="1:131" ht="26.25" customHeight="1" x14ac:dyDescent="0.15">
      <c r="A39" s="226">
        <v>12</v>
      </c>
      <c r="B39" s="789"/>
      <c r="C39" s="790"/>
      <c r="D39" s="790"/>
      <c r="E39" s="790"/>
      <c r="F39" s="790"/>
      <c r="G39" s="790"/>
      <c r="H39" s="790"/>
      <c r="I39" s="790"/>
      <c r="J39" s="790"/>
      <c r="K39" s="790"/>
      <c r="L39" s="790"/>
      <c r="M39" s="790"/>
      <c r="N39" s="790"/>
      <c r="O39" s="790"/>
      <c r="P39" s="791"/>
      <c r="Q39" s="792"/>
      <c r="R39" s="793"/>
      <c r="S39" s="793"/>
      <c r="T39" s="793"/>
      <c r="U39" s="793"/>
      <c r="V39" s="793"/>
      <c r="W39" s="793"/>
      <c r="X39" s="793"/>
      <c r="Y39" s="793"/>
      <c r="Z39" s="793"/>
      <c r="AA39" s="793"/>
      <c r="AB39" s="793"/>
      <c r="AC39" s="793"/>
      <c r="AD39" s="793"/>
      <c r="AE39" s="794"/>
      <c r="AF39" s="795"/>
      <c r="AG39" s="796"/>
      <c r="AH39" s="796"/>
      <c r="AI39" s="796"/>
      <c r="AJ39" s="797"/>
      <c r="AK39" s="844"/>
      <c r="AL39" s="840"/>
      <c r="AM39" s="840"/>
      <c r="AN39" s="840"/>
      <c r="AO39" s="840"/>
      <c r="AP39" s="840"/>
      <c r="AQ39" s="840"/>
      <c r="AR39" s="840"/>
      <c r="AS39" s="840"/>
      <c r="AT39" s="840"/>
      <c r="AU39" s="840"/>
      <c r="AV39" s="840"/>
      <c r="AW39" s="840"/>
      <c r="AX39" s="840"/>
      <c r="AY39" s="840"/>
      <c r="AZ39" s="841"/>
      <c r="BA39" s="841"/>
      <c r="BB39" s="841"/>
      <c r="BC39" s="841"/>
      <c r="BD39" s="841"/>
      <c r="BE39" s="842"/>
      <c r="BF39" s="842"/>
      <c r="BG39" s="842"/>
      <c r="BH39" s="842"/>
      <c r="BI39" s="843"/>
      <c r="BJ39" s="216"/>
      <c r="BK39" s="216"/>
      <c r="BL39" s="216"/>
      <c r="BM39" s="216"/>
      <c r="BN39" s="216"/>
      <c r="BO39" s="225"/>
      <c r="BP39" s="225"/>
      <c r="BQ39" s="222">
        <v>33</v>
      </c>
      <c r="BR39" s="223"/>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14"/>
    </row>
    <row r="40" spans="1:131" ht="26.25" customHeight="1" x14ac:dyDescent="0.15">
      <c r="A40" s="222">
        <v>13</v>
      </c>
      <c r="B40" s="789"/>
      <c r="C40" s="790"/>
      <c r="D40" s="790"/>
      <c r="E40" s="790"/>
      <c r="F40" s="790"/>
      <c r="G40" s="790"/>
      <c r="H40" s="790"/>
      <c r="I40" s="790"/>
      <c r="J40" s="790"/>
      <c r="K40" s="790"/>
      <c r="L40" s="790"/>
      <c r="M40" s="790"/>
      <c r="N40" s="790"/>
      <c r="O40" s="790"/>
      <c r="P40" s="791"/>
      <c r="Q40" s="792"/>
      <c r="R40" s="793"/>
      <c r="S40" s="793"/>
      <c r="T40" s="793"/>
      <c r="U40" s="793"/>
      <c r="V40" s="793"/>
      <c r="W40" s="793"/>
      <c r="X40" s="793"/>
      <c r="Y40" s="793"/>
      <c r="Z40" s="793"/>
      <c r="AA40" s="793"/>
      <c r="AB40" s="793"/>
      <c r="AC40" s="793"/>
      <c r="AD40" s="793"/>
      <c r="AE40" s="794"/>
      <c r="AF40" s="795"/>
      <c r="AG40" s="796"/>
      <c r="AH40" s="796"/>
      <c r="AI40" s="796"/>
      <c r="AJ40" s="797"/>
      <c r="AK40" s="844"/>
      <c r="AL40" s="840"/>
      <c r="AM40" s="840"/>
      <c r="AN40" s="840"/>
      <c r="AO40" s="840"/>
      <c r="AP40" s="840"/>
      <c r="AQ40" s="840"/>
      <c r="AR40" s="840"/>
      <c r="AS40" s="840"/>
      <c r="AT40" s="840"/>
      <c r="AU40" s="840"/>
      <c r="AV40" s="840"/>
      <c r="AW40" s="840"/>
      <c r="AX40" s="840"/>
      <c r="AY40" s="840"/>
      <c r="AZ40" s="841"/>
      <c r="BA40" s="841"/>
      <c r="BB40" s="841"/>
      <c r="BC40" s="841"/>
      <c r="BD40" s="841"/>
      <c r="BE40" s="842"/>
      <c r="BF40" s="842"/>
      <c r="BG40" s="842"/>
      <c r="BH40" s="842"/>
      <c r="BI40" s="843"/>
      <c r="BJ40" s="216"/>
      <c r="BK40" s="216"/>
      <c r="BL40" s="216"/>
      <c r="BM40" s="216"/>
      <c r="BN40" s="216"/>
      <c r="BO40" s="225"/>
      <c r="BP40" s="225"/>
      <c r="BQ40" s="222">
        <v>34</v>
      </c>
      <c r="BR40" s="223"/>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14"/>
    </row>
    <row r="41" spans="1:131" ht="26.25" customHeight="1" x14ac:dyDescent="0.15">
      <c r="A41" s="222">
        <v>14</v>
      </c>
      <c r="B41" s="789"/>
      <c r="C41" s="790"/>
      <c r="D41" s="790"/>
      <c r="E41" s="790"/>
      <c r="F41" s="790"/>
      <c r="G41" s="790"/>
      <c r="H41" s="790"/>
      <c r="I41" s="790"/>
      <c r="J41" s="790"/>
      <c r="K41" s="790"/>
      <c r="L41" s="790"/>
      <c r="M41" s="790"/>
      <c r="N41" s="790"/>
      <c r="O41" s="790"/>
      <c r="P41" s="791"/>
      <c r="Q41" s="792"/>
      <c r="R41" s="793"/>
      <c r="S41" s="793"/>
      <c r="T41" s="793"/>
      <c r="U41" s="793"/>
      <c r="V41" s="793"/>
      <c r="W41" s="793"/>
      <c r="X41" s="793"/>
      <c r="Y41" s="793"/>
      <c r="Z41" s="793"/>
      <c r="AA41" s="793"/>
      <c r="AB41" s="793"/>
      <c r="AC41" s="793"/>
      <c r="AD41" s="793"/>
      <c r="AE41" s="794"/>
      <c r="AF41" s="795"/>
      <c r="AG41" s="796"/>
      <c r="AH41" s="796"/>
      <c r="AI41" s="796"/>
      <c r="AJ41" s="797"/>
      <c r="AK41" s="844"/>
      <c r="AL41" s="840"/>
      <c r="AM41" s="840"/>
      <c r="AN41" s="840"/>
      <c r="AO41" s="840"/>
      <c r="AP41" s="840"/>
      <c r="AQ41" s="840"/>
      <c r="AR41" s="840"/>
      <c r="AS41" s="840"/>
      <c r="AT41" s="840"/>
      <c r="AU41" s="840"/>
      <c r="AV41" s="840"/>
      <c r="AW41" s="840"/>
      <c r="AX41" s="840"/>
      <c r="AY41" s="840"/>
      <c r="AZ41" s="841"/>
      <c r="BA41" s="841"/>
      <c r="BB41" s="841"/>
      <c r="BC41" s="841"/>
      <c r="BD41" s="841"/>
      <c r="BE41" s="842"/>
      <c r="BF41" s="842"/>
      <c r="BG41" s="842"/>
      <c r="BH41" s="842"/>
      <c r="BI41" s="843"/>
      <c r="BJ41" s="216"/>
      <c r="BK41" s="216"/>
      <c r="BL41" s="216"/>
      <c r="BM41" s="216"/>
      <c r="BN41" s="216"/>
      <c r="BO41" s="225"/>
      <c r="BP41" s="225"/>
      <c r="BQ41" s="222">
        <v>35</v>
      </c>
      <c r="BR41" s="223"/>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14"/>
    </row>
    <row r="42" spans="1:131" ht="26.25" customHeight="1" x14ac:dyDescent="0.15">
      <c r="A42" s="222">
        <v>15</v>
      </c>
      <c r="B42" s="789"/>
      <c r="C42" s="790"/>
      <c r="D42" s="790"/>
      <c r="E42" s="790"/>
      <c r="F42" s="790"/>
      <c r="G42" s="790"/>
      <c r="H42" s="790"/>
      <c r="I42" s="790"/>
      <c r="J42" s="790"/>
      <c r="K42" s="790"/>
      <c r="L42" s="790"/>
      <c r="M42" s="790"/>
      <c r="N42" s="790"/>
      <c r="O42" s="790"/>
      <c r="P42" s="791"/>
      <c r="Q42" s="792"/>
      <c r="R42" s="793"/>
      <c r="S42" s="793"/>
      <c r="T42" s="793"/>
      <c r="U42" s="793"/>
      <c r="V42" s="793"/>
      <c r="W42" s="793"/>
      <c r="X42" s="793"/>
      <c r="Y42" s="793"/>
      <c r="Z42" s="793"/>
      <c r="AA42" s="793"/>
      <c r="AB42" s="793"/>
      <c r="AC42" s="793"/>
      <c r="AD42" s="793"/>
      <c r="AE42" s="794"/>
      <c r="AF42" s="795"/>
      <c r="AG42" s="796"/>
      <c r="AH42" s="796"/>
      <c r="AI42" s="796"/>
      <c r="AJ42" s="797"/>
      <c r="AK42" s="844"/>
      <c r="AL42" s="840"/>
      <c r="AM42" s="840"/>
      <c r="AN42" s="840"/>
      <c r="AO42" s="840"/>
      <c r="AP42" s="840"/>
      <c r="AQ42" s="840"/>
      <c r="AR42" s="840"/>
      <c r="AS42" s="840"/>
      <c r="AT42" s="840"/>
      <c r="AU42" s="840"/>
      <c r="AV42" s="840"/>
      <c r="AW42" s="840"/>
      <c r="AX42" s="840"/>
      <c r="AY42" s="840"/>
      <c r="AZ42" s="841"/>
      <c r="BA42" s="841"/>
      <c r="BB42" s="841"/>
      <c r="BC42" s="841"/>
      <c r="BD42" s="841"/>
      <c r="BE42" s="842"/>
      <c r="BF42" s="842"/>
      <c r="BG42" s="842"/>
      <c r="BH42" s="842"/>
      <c r="BI42" s="843"/>
      <c r="BJ42" s="216"/>
      <c r="BK42" s="216"/>
      <c r="BL42" s="216"/>
      <c r="BM42" s="216"/>
      <c r="BN42" s="216"/>
      <c r="BO42" s="225"/>
      <c r="BP42" s="225"/>
      <c r="BQ42" s="222">
        <v>36</v>
      </c>
      <c r="BR42" s="223"/>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14"/>
    </row>
    <row r="43" spans="1:131" ht="26.25" customHeight="1" x14ac:dyDescent="0.15">
      <c r="A43" s="222">
        <v>16</v>
      </c>
      <c r="B43" s="789"/>
      <c r="C43" s="790"/>
      <c r="D43" s="790"/>
      <c r="E43" s="790"/>
      <c r="F43" s="790"/>
      <c r="G43" s="790"/>
      <c r="H43" s="790"/>
      <c r="I43" s="790"/>
      <c r="J43" s="790"/>
      <c r="K43" s="790"/>
      <c r="L43" s="790"/>
      <c r="M43" s="790"/>
      <c r="N43" s="790"/>
      <c r="O43" s="790"/>
      <c r="P43" s="791"/>
      <c r="Q43" s="792"/>
      <c r="R43" s="793"/>
      <c r="S43" s="793"/>
      <c r="T43" s="793"/>
      <c r="U43" s="793"/>
      <c r="V43" s="793"/>
      <c r="W43" s="793"/>
      <c r="X43" s="793"/>
      <c r="Y43" s="793"/>
      <c r="Z43" s="793"/>
      <c r="AA43" s="793"/>
      <c r="AB43" s="793"/>
      <c r="AC43" s="793"/>
      <c r="AD43" s="793"/>
      <c r="AE43" s="794"/>
      <c r="AF43" s="795"/>
      <c r="AG43" s="796"/>
      <c r="AH43" s="796"/>
      <c r="AI43" s="796"/>
      <c r="AJ43" s="797"/>
      <c r="AK43" s="844"/>
      <c r="AL43" s="840"/>
      <c r="AM43" s="840"/>
      <c r="AN43" s="840"/>
      <c r="AO43" s="840"/>
      <c r="AP43" s="840"/>
      <c r="AQ43" s="840"/>
      <c r="AR43" s="840"/>
      <c r="AS43" s="840"/>
      <c r="AT43" s="840"/>
      <c r="AU43" s="840"/>
      <c r="AV43" s="840"/>
      <c r="AW43" s="840"/>
      <c r="AX43" s="840"/>
      <c r="AY43" s="840"/>
      <c r="AZ43" s="841"/>
      <c r="BA43" s="841"/>
      <c r="BB43" s="841"/>
      <c r="BC43" s="841"/>
      <c r="BD43" s="841"/>
      <c r="BE43" s="842"/>
      <c r="BF43" s="842"/>
      <c r="BG43" s="842"/>
      <c r="BH43" s="842"/>
      <c r="BI43" s="843"/>
      <c r="BJ43" s="216"/>
      <c r="BK43" s="216"/>
      <c r="BL43" s="216"/>
      <c r="BM43" s="216"/>
      <c r="BN43" s="216"/>
      <c r="BO43" s="225"/>
      <c r="BP43" s="225"/>
      <c r="BQ43" s="222">
        <v>37</v>
      </c>
      <c r="BR43" s="223"/>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14"/>
    </row>
    <row r="44" spans="1:131" ht="26.25" customHeight="1" x14ac:dyDescent="0.15">
      <c r="A44" s="222">
        <v>17</v>
      </c>
      <c r="B44" s="789"/>
      <c r="C44" s="790"/>
      <c r="D44" s="790"/>
      <c r="E44" s="790"/>
      <c r="F44" s="790"/>
      <c r="G44" s="790"/>
      <c r="H44" s="790"/>
      <c r="I44" s="790"/>
      <c r="J44" s="790"/>
      <c r="K44" s="790"/>
      <c r="L44" s="790"/>
      <c r="M44" s="790"/>
      <c r="N44" s="790"/>
      <c r="O44" s="790"/>
      <c r="P44" s="791"/>
      <c r="Q44" s="792"/>
      <c r="R44" s="793"/>
      <c r="S44" s="793"/>
      <c r="T44" s="793"/>
      <c r="U44" s="793"/>
      <c r="V44" s="793"/>
      <c r="W44" s="793"/>
      <c r="X44" s="793"/>
      <c r="Y44" s="793"/>
      <c r="Z44" s="793"/>
      <c r="AA44" s="793"/>
      <c r="AB44" s="793"/>
      <c r="AC44" s="793"/>
      <c r="AD44" s="793"/>
      <c r="AE44" s="794"/>
      <c r="AF44" s="795"/>
      <c r="AG44" s="796"/>
      <c r="AH44" s="796"/>
      <c r="AI44" s="796"/>
      <c r="AJ44" s="797"/>
      <c r="AK44" s="844"/>
      <c r="AL44" s="840"/>
      <c r="AM44" s="840"/>
      <c r="AN44" s="840"/>
      <c r="AO44" s="840"/>
      <c r="AP44" s="840"/>
      <c r="AQ44" s="840"/>
      <c r="AR44" s="840"/>
      <c r="AS44" s="840"/>
      <c r="AT44" s="840"/>
      <c r="AU44" s="840"/>
      <c r="AV44" s="840"/>
      <c r="AW44" s="840"/>
      <c r="AX44" s="840"/>
      <c r="AY44" s="840"/>
      <c r="AZ44" s="841"/>
      <c r="BA44" s="841"/>
      <c r="BB44" s="841"/>
      <c r="BC44" s="841"/>
      <c r="BD44" s="841"/>
      <c r="BE44" s="842"/>
      <c r="BF44" s="842"/>
      <c r="BG44" s="842"/>
      <c r="BH44" s="842"/>
      <c r="BI44" s="843"/>
      <c r="BJ44" s="216"/>
      <c r="BK44" s="216"/>
      <c r="BL44" s="216"/>
      <c r="BM44" s="216"/>
      <c r="BN44" s="216"/>
      <c r="BO44" s="225"/>
      <c r="BP44" s="225"/>
      <c r="BQ44" s="222">
        <v>38</v>
      </c>
      <c r="BR44" s="223"/>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14"/>
    </row>
    <row r="45" spans="1:131" ht="26.25" customHeight="1" x14ac:dyDescent="0.15">
      <c r="A45" s="222">
        <v>18</v>
      </c>
      <c r="B45" s="789"/>
      <c r="C45" s="790"/>
      <c r="D45" s="790"/>
      <c r="E45" s="790"/>
      <c r="F45" s="790"/>
      <c r="G45" s="790"/>
      <c r="H45" s="790"/>
      <c r="I45" s="790"/>
      <c r="J45" s="790"/>
      <c r="K45" s="790"/>
      <c r="L45" s="790"/>
      <c r="M45" s="790"/>
      <c r="N45" s="790"/>
      <c r="O45" s="790"/>
      <c r="P45" s="791"/>
      <c r="Q45" s="792"/>
      <c r="R45" s="793"/>
      <c r="S45" s="793"/>
      <c r="T45" s="793"/>
      <c r="U45" s="793"/>
      <c r="V45" s="793"/>
      <c r="W45" s="793"/>
      <c r="X45" s="793"/>
      <c r="Y45" s="793"/>
      <c r="Z45" s="793"/>
      <c r="AA45" s="793"/>
      <c r="AB45" s="793"/>
      <c r="AC45" s="793"/>
      <c r="AD45" s="793"/>
      <c r="AE45" s="794"/>
      <c r="AF45" s="795"/>
      <c r="AG45" s="796"/>
      <c r="AH45" s="796"/>
      <c r="AI45" s="796"/>
      <c r="AJ45" s="797"/>
      <c r="AK45" s="844"/>
      <c r="AL45" s="840"/>
      <c r="AM45" s="840"/>
      <c r="AN45" s="840"/>
      <c r="AO45" s="840"/>
      <c r="AP45" s="840"/>
      <c r="AQ45" s="840"/>
      <c r="AR45" s="840"/>
      <c r="AS45" s="840"/>
      <c r="AT45" s="840"/>
      <c r="AU45" s="840"/>
      <c r="AV45" s="840"/>
      <c r="AW45" s="840"/>
      <c r="AX45" s="840"/>
      <c r="AY45" s="840"/>
      <c r="AZ45" s="841"/>
      <c r="BA45" s="841"/>
      <c r="BB45" s="841"/>
      <c r="BC45" s="841"/>
      <c r="BD45" s="841"/>
      <c r="BE45" s="842"/>
      <c r="BF45" s="842"/>
      <c r="BG45" s="842"/>
      <c r="BH45" s="842"/>
      <c r="BI45" s="843"/>
      <c r="BJ45" s="216"/>
      <c r="BK45" s="216"/>
      <c r="BL45" s="216"/>
      <c r="BM45" s="216"/>
      <c r="BN45" s="216"/>
      <c r="BO45" s="225"/>
      <c r="BP45" s="225"/>
      <c r="BQ45" s="222">
        <v>39</v>
      </c>
      <c r="BR45" s="223"/>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14"/>
    </row>
    <row r="46" spans="1:131" ht="26.25" customHeight="1" x14ac:dyDescent="0.15">
      <c r="A46" s="222">
        <v>19</v>
      </c>
      <c r="B46" s="789"/>
      <c r="C46" s="790"/>
      <c r="D46" s="790"/>
      <c r="E46" s="790"/>
      <c r="F46" s="790"/>
      <c r="G46" s="790"/>
      <c r="H46" s="790"/>
      <c r="I46" s="790"/>
      <c r="J46" s="790"/>
      <c r="K46" s="790"/>
      <c r="L46" s="790"/>
      <c r="M46" s="790"/>
      <c r="N46" s="790"/>
      <c r="O46" s="790"/>
      <c r="P46" s="791"/>
      <c r="Q46" s="792"/>
      <c r="R46" s="793"/>
      <c r="S46" s="793"/>
      <c r="T46" s="793"/>
      <c r="U46" s="793"/>
      <c r="V46" s="793"/>
      <c r="W46" s="793"/>
      <c r="X46" s="793"/>
      <c r="Y46" s="793"/>
      <c r="Z46" s="793"/>
      <c r="AA46" s="793"/>
      <c r="AB46" s="793"/>
      <c r="AC46" s="793"/>
      <c r="AD46" s="793"/>
      <c r="AE46" s="794"/>
      <c r="AF46" s="795"/>
      <c r="AG46" s="796"/>
      <c r="AH46" s="796"/>
      <c r="AI46" s="796"/>
      <c r="AJ46" s="797"/>
      <c r="AK46" s="844"/>
      <c r="AL46" s="840"/>
      <c r="AM46" s="840"/>
      <c r="AN46" s="840"/>
      <c r="AO46" s="840"/>
      <c r="AP46" s="840"/>
      <c r="AQ46" s="840"/>
      <c r="AR46" s="840"/>
      <c r="AS46" s="840"/>
      <c r="AT46" s="840"/>
      <c r="AU46" s="840"/>
      <c r="AV46" s="840"/>
      <c r="AW46" s="840"/>
      <c r="AX46" s="840"/>
      <c r="AY46" s="840"/>
      <c r="AZ46" s="841"/>
      <c r="BA46" s="841"/>
      <c r="BB46" s="841"/>
      <c r="BC46" s="841"/>
      <c r="BD46" s="841"/>
      <c r="BE46" s="842"/>
      <c r="BF46" s="842"/>
      <c r="BG46" s="842"/>
      <c r="BH46" s="842"/>
      <c r="BI46" s="843"/>
      <c r="BJ46" s="216"/>
      <c r="BK46" s="216"/>
      <c r="BL46" s="216"/>
      <c r="BM46" s="216"/>
      <c r="BN46" s="216"/>
      <c r="BO46" s="225"/>
      <c r="BP46" s="225"/>
      <c r="BQ46" s="222">
        <v>40</v>
      </c>
      <c r="BR46" s="223"/>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14"/>
    </row>
    <row r="47" spans="1:131" ht="26.25" customHeight="1" x14ac:dyDescent="0.15">
      <c r="A47" s="222">
        <v>20</v>
      </c>
      <c r="B47" s="789"/>
      <c r="C47" s="790"/>
      <c r="D47" s="790"/>
      <c r="E47" s="790"/>
      <c r="F47" s="790"/>
      <c r="G47" s="790"/>
      <c r="H47" s="790"/>
      <c r="I47" s="790"/>
      <c r="J47" s="790"/>
      <c r="K47" s="790"/>
      <c r="L47" s="790"/>
      <c r="M47" s="790"/>
      <c r="N47" s="790"/>
      <c r="O47" s="790"/>
      <c r="P47" s="791"/>
      <c r="Q47" s="792"/>
      <c r="R47" s="793"/>
      <c r="S47" s="793"/>
      <c r="T47" s="793"/>
      <c r="U47" s="793"/>
      <c r="V47" s="793"/>
      <c r="W47" s="793"/>
      <c r="X47" s="793"/>
      <c r="Y47" s="793"/>
      <c r="Z47" s="793"/>
      <c r="AA47" s="793"/>
      <c r="AB47" s="793"/>
      <c r="AC47" s="793"/>
      <c r="AD47" s="793"/>
      <c r="AE47" s="794"/>
      <c r="AF47" s="795"/>
      <c r="AG47" s="796"/>
      <c r="AH47" s="796"/>
      <c r="AI47" s="796"/>
      <c r="AJ47" s="797"/>
      <c r="AK47" s="844"/>
      <c r="AL47" s="840"/>
      <c r="AM47" s="840"/>
      <c r="AN47" s="840"/>
      <c r="AO47" s="840"/>
      <c r="AP47" s="840"/>
      <c r="AQ47" s="840"/>
      <c r="AR47" s="840"/>
      <c r="AS47" s="840"/>
      <c r="AT47" s="840"/>
      <c r="AU47" s="840"/>
      <c r="AV47" s="840"/>
      <c r="AW47" s="840"/>
      <c r="AX47" s="840"/>
      <c r="AY47" s="840"/>
      <c r="AZ47" s="841"/>
      <c r="BA47" s="841"/>
      <c r="BB47" s="841"/>
      <c r="BC47" s="841"/>
      <c r="BD47" s="841"/>
      <c r="BE47" s="842"/>
      <c r="BF47" s="842"/>
      <c r="BG47" s="842"/>
      <c r="BH47" s="842"/>
      <c r="BI47" s="843"/>
      <c r="BJ47" s="216"/>
      <c r="BK47" s="216"/>
      <c r="BL47" s="216"/>
      <c r="BM47" s="216"/>
      <c r="BN47" s="216"/>
      <c r="BO47" s="225"/>
      <c r="BP47" s="225"/>
      <c r="BQ47" s="222">
        <v>41</v>
      </c>
      <c r="BR47" s="223"/>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14"/>
    </row>
    <row r="48" spans="1:131" ht="26.25" customHeight="1" x14ac:dyDescent="0.15">
      <c r="A48" s="222">
        <v>21</v>
      </c>
      <c r="B48" s="789"/>
      <c r="C48" s="790"/>
      <c r="D48" s="790"/>
      <c r="E48" s="790"/>
      <c r="F48" s="790"/>
      <c r="G48" s="790"/>
      <c r="H48" s="790"/>
      <c r="I48" s="790"/>
      <c r="J48" s="790"/>
      <c r="K48" s="790"/>
      <c r="L48" s="790"/>
      <c r="M48" s="790"/>
      <c r="N48" s="790"/>
      <c r="O48" s="790"/>
      <c r="P48" s="791"/>
      <c r="Q48" s="792"/>
      <c r="R48" s="793"/>
      <c r="S48" s="793"/>
      <c r="T48" s="793"/>
      <c r="U48" s="793"/>
      <c r="V48" s="793"/>
      <c r="W48" s="793"/>
      <c r="X48" s="793"/>
      <c r="Y48" s="793"/>
      <c r="Z48" s="793"/>
      <c r="AA48" s="793"/>
      <c r="AB48" s="793"/>
      <c r="AC48" s="793"/>
      <c r="AD48" s="793"/>
      <c r="AE48" s="794"/>
      <c r="AF48" s="795"/>
      <c r="AG48" s="796"/>
      <c r="AH48" s="796"/>
      <c r="AI48" s="796"/>
      <c r="AJ48" s="797"/>
      <c r="AK48" s="844"/>
      <c r="AL48" s="840"/>
      <c r="AM48" s="840"/>
      <c r="AN48" s="840"/>
      <c r="AO48" s="840"/>
      <c r="AP48" s="840"/>
      <c r="AQ48" s="840"/>
      <c r="AR48" s="840"/>
      <c r="AS48" s="840"/>
      <c r="AT48" s="840"/>
      <c r="AU48" s="840"/>
      <c r="AV48" s="840"/>
      <c r="AW48" s="840"/>
      <c r="AX48" s="840"/>
      <c r="AY48" s="840"/>
      <c r="AZ48" s="841"/>
      <c r="BA48" s="841"/>
      <c r="BB48" s="841"/>
      <c r="BC48" s="841"/>
      <c r="BD48" s="841"/>
      <c r="BE48" s="842"/>
      <c r="BF48" s="842"/>
      <c r="BG48" s="842"/>
      <c r="BH48" s="842"/>
      <c r="BI48" s="843"/>
      <c r="BJ48" s="216"/>
      <c r="BK48" s="216"/>
      <c r="BL48" s="216"/>
      <c r="BM48" s="216"/>
      <c r="BN48" s="216"/>
      <c r="BO48" s="225"/>
      <c r="BP48" s="225"/>
      <c r="BQ48" s="222">
        <v>42</v>
      </c>
      <c r="BR48" s="223"/>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14"/>
    </row>
    <row r="49" spans="1:131" ht="26.25" customHeight="1" x14ac:dyDescent="0.15">
      <c r="A49" s="222">
        <v>22</v>
      </c>
      <c r="B49" s="789"/>
      <c r="C49" s="790"/>
      <c r="D49" s="790"/>
      <c r="E49" s="790"/>
      <c r="F49" s="790"/>
      <c r="G49" s="790"/>
      <c r="H49" s="790"/>
      <c r="I49" s="790"/>
      <c r="J49" s="790"/>
      <c r="K49" s="790"/>
      <c r="L49" s="790"/>
      <c r="M49" s="790"/>
      <c r="N49" s="790"/>
      <c r="O49" s="790"/>
      <c r="P49" s="791"/>
      <c r="Q49" s="792"/>
      <c r="R49" s="793"/>
      <c r="S49" s="793"/>
      <c r="T49" s="793"/>
      <c r="U49" s="793"/>
      <c r="V49" s="793"/>
      <c r="W49" s="793"/>
      <c r="X49" s="793"/>
      <c r="Y49" s="793"/>
      <c r="Z49" s="793"/>
      <c r="AA49" s="793"/>
      <c r="AB49" s="793"/>
      <c r="AC49" s="793"/>
      <c r="AD49" s="793"/>
      <c r="AE49" s="794"/>
      <c r="AF49" s="795"/>
      <c r="AG49" s="796"/>
      <c r="AH49" s="796"/>
      <c r="AI49" s="796"/>
      <c r="AJ49" s="797"/>
      <c r="AK49" s="844"/>
      <c r="AL49" s="840"/>
      <c r="AM49" s="840"/>
      <c r="AN49" s="840"/>
      <c r="AO49" s="840"/>
      <c r="AP49" s="840"/>
      <c r="AQ49" s="840"/>
      <c r="AR49" s="840"/>
      <c r="AS49" s="840"/>
      <c r="AT49" s="840"/>
      <c r="AU49" s="840"/>
      <c r="AV49" s="840"/>
      <c r="AW49" s="840"/>
      <c r="AX49" s="840"/>
      <c r="AY49" s="840"/>
      <c r="AZ49" s="841"/>
      <c r="BA49" s="841"/>
      <c r="BB49" s="841"/>
      <c r="BC49" s="841"/>
      <c r="BD49" s="841"/>
      <c r="BE49" s="842"/>
      <c r="BF49" s="842"/>
      <c r="BG49" s="842"/>
      <c r="BH49" s="842"/>
      <c r="BI49" s="843"/>
      <c r="BJ49" s="216"/>
      <c r="BK49" s="216"/>
      <c r="BL49" s="216"/>
      <c r="BM49" s="216"/>
      <c r="BN49" s="216"/>
      <c r="BO49" s="225"/>
      <c r="BP49" s="225"/>
      <c r="BQ49" s="222">
        <v>43</v>
      </c>
      <c r="BR49" s="223"/>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14"/>
    </row>
    <row r="50" spans="1:131" ht="26.25" customHeight="1" x14ac:dyDescent="0.15">
      <c r="A50" s="222">
        <v>23</v>
      </c>
      <c r="B50" s="789"/>
      <c r="C50" s="790"/>
      <c r="D50" s="790"/>
      <c r="E50" s="790"/>
      <c r="F50" s="790"/>
      <c r="G50" s="790"/>
      <c r="H50" s="790"/>
      <c r="I50" s="790"/>
      <c r="J50" s="790"/>
      <c r="K50" s="790"/>
      <c r="L50" s="790"/>
      <c r="M50" s="790"/>
      <c r="N50" s="790"/>
      <c r="O50" s="790"/>
      <c r="P50" s="791"/>
      <c r="Q50" s="845"/>
      <c r="R50" s="846"/>
      <c r="S50" s="846"/>
      <c r="T50" s="846"/>
      <c r="U50" s="846"/>
      <c r="V50" s="846"/>
      <c r="W50" s="846"/>
      <c r="X50" s="846"/>
      <c r="Y50" s="846"/>
      <c r="Z50" s="846"/>
      <c r="AA50" s="846"/>
      <c r="AB50" s="846"/>
      <c r="AC50" s="846"/>
      <c r="AD50" s="846"/>
      <c r="AE50" s="847"/>
      <c r="AF50" s="795"/>
      <c r="AG50" s="796"/>
      <c r="AH50" s="796"/>
      <c r="AI50" s="796"/>
      <c r="AJ50" s="797"/>
      <c r="AK50" s="849"/>
      <c r="AL50" s="846"/>
      <c r="AM50" s="846"/>
      <c r="AN50" s="846"/>
      <c r="AO50" s="846"/>
      <c r="AP50" s="846"/>
      <c r="AQ50" s="846"/>
      <c r="AR50" s="846"/>
      <c r="AS50" s="846"/>
      <c r="AT50" s="846"/>
      <c r="AU50" s="846"/>
      <c r="AV50" s="846"/>
      <c r="AW50" s="846"/>
      <c r="AX50" s="846"/>
      <c r="AY50" s="846"/>
      <c r="AZ50" s="848"/>
      <c r="BA50" s="848"/>
      <c r="BB50" s="848"/>
      <c r="BC50" s="848"/>
      <c r="BD50" s="848"/>
      <c r="BE50" s="842"/>
      <c r="BF50" s="842"/>
      <c r="BG50" s="842"/>
      <c r="BH50" s="842"/>
      <c r="BI50" s="843"/>
      <c r="BJ50" s="216"/>
      <c r="BK50" s="216"/>
      <c r="BL50" s="216"/>
      <c r="BM50" s="216"/>
      <c r="BN50" s="216"/>
      <c r="BO50" s="225"/>
      <c r="BP50" s="225"/>
      <c r="BQ50" s="222">
        <v>44</v>
      </c>
      <c r="BR50" s="223"/>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14"/>
    </row>
    <row r="51" spans="1:131" ht="26.25" customHeight="1" x14ac:dyDescent="0.15">
      <c r="A51" s="222">
        <v>24</v>
      </c>
      <c r="B51" s="789"/>
      <c r="C51" s="790"/>
      <c r="D51" s="790"/>
      <c r="E51" s="790"/>
      <c r="F51" s="790"/>
      <c r="G51" s="790"/>
      <c r="H51" s="790"/>
      <c r="I51" s="790"/>
      <c r="J51" s="790"/>
      <c r="K51" s="790"/>
      <c r="L51" s="790"/>
      <c r="M51" s="790"/>
      <c r="N51" s="790"/>
      <c r="O51" s="790"/>
      <c r="P51" s="791"/>
      <c r="Q51" s="845"/>
      <c r="R51" s="846"/>
      <c r="S51" s="846"/>
      <c r="T51" s="846"/>
      <c r="U51" s="846"/>
      <c r="V51" s="846"/>
      <c r="W51" s="846"/>
      <c r="X51" s="846"/>
      <c r="Y51" s="846"/>
      <c r="Z51" s="846"/>
      <c r="AA51" s="846"/>
      <c r="AB51" s="846"/>
      <c r="AC51" s="846"/>
      <c r="AD51" s="846"/>
      <c r="AE51" s="847"/>
      <c r="AF51" s="795"/>
      <c r="AG51" s="796"/>
      <c r="AH51" s="796"/>
      <c r="AI51" s="796"/>
      <c r="AJ51" s="797"/>
      <c r="AK51" s="849"/>
      <c r="AL51" s="846"/>
      <c r="AM51" s="846"/>
      <c r="AN51" s="846"/>
      <c r="AO51" s="846"/>
      <c r="AP51" s="846"/>
      <c r="AQ51" s="846"/>
      <c r="AR51" s="846"/>
      <c r="AS51" s="846"/>
      <c r="AT51" s="846"/>
      <c r="AU51" s="846"/>
      <c r="AV51" s="846"/>
      <c r="AW51" s="846"/>
      <c r="AX51" s="846"/>
      <c r="AY51" s="846"/>
      <c r="AZ51" s="848"/>
      <c r="BA51" s="848"/>
      <c r="BB51" s="848"/>
      <c r="BC51" s="848"/>
      <c r="BD51" s="848"/>
      <c r="BE51" s="842"/>
      <c r="BF51" s="842"/>
      <c r="BG51" s="842"/>
      <c r="BH51" s="842"/>
      <c r="BI51" s="843"/>
      <c r="BJ51" s="216"/>
      <c r="BK51" s="216"/>
      <c r="BL51" s="216"/>
      <c r="BM51" s="216"/>
      <c r="BN51" s="216"/>
      <c r="BO51" s="225"/>
      <c r="BP51" s="225"/>
      <c r="BQ51" s="222">
        <v>45</v>
      </c>
      <c r="BR51" s="223"/>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14"/>
    </row>
    <row r="52" spans="1:131" ht="26.25" customHeight="1" x14ac:dyDescent="0.15">
      <c r="A52" s="222">
        <v>25</v>
      </c>
      <c r="B52" s="789"/>
      <c r="C52" s="790"/>
      <c r="D52" s="790"/>
      <c r="E52" s="790"/>
      <c r="F52" s="790"/>
      <c r="G52" s="790"/>
      <c r="H52" s="790"/>
      <c r="I52" s="790"/>
      <c r="J52" s="790"/>
      <c r="K52" s="790"/>
      <c r="L52" s="790"/>
      <c r="M52" s="790"/>
      <c r="N52" s="790"/>
      <c r="O52" s="790"/>
      <c r="P52" s="791"/>
      <c r="Q52" s="845"/>
      <c r="R52" s="846"/>
      <c r="S52" s="846"/>
      <c r="T52" s="846"/>
      <c r="U52" s="846"/>
      <c r="V52" s="846"/>
      <c r="W52" s="846"/>
      <c r="X52" s="846"/>
      <c r="Y52" s="846"/>
      <c r="Z52" s="846"/>
      <c r="AA52" s="846"/>
      <c r="AB52" s="846"/>
      <c r="AC52" s="846"/>
      <c r="AD52" s="846"/>
      <c r="AE52" s="847"/>
      <c r="AF52" s="795"/>
      <c r="AG52" s="796"/>
      <c r="AH52" s="796"/>
      <c r="AI52" s="796"/>
      <c r="AJ52" s="797"/>
      <c r="AK52" s="849"/>
      <c r="AL52" s="846"/>
      <c r="AM52" s="846"/>
      <c r="AN52" s="846"/>
      <c r="AO52" s="846"/>
      <c r="AP52" s="846"/>
      <c r="AQ52" s="846"/>
      <c r="AR52" s="846"/>
      <c r="AS52" s="846"/>
      <c r="AT52" s="846"/>
      <c r="AU52" s="846"/>
      <c r="AV52" s="846"/>
      <c r="AW52" s="846"/>
      <c r="AX52" s="846"/>
      <c r="AY52" s="846"/>
      <c r="AZ52" s="848"/>
      <c r="BA52" s="848"/>
      <c r="BB52" s="848"/>
      <c r="BC52" s="848"/>
      <c r="BD52" s="848"/>
      <c r="BE52" s="842"/>
      <c r="BF52" s="842"/>
      <c r="BG52" s="842"/>
      <c r="BH52" s="842"/>
      <c r="BI52" s="843"/>
      <c r="BJ52" s="216"/>
      <c r="BK52" s="216"/>
      <c r="BL52" s="216"/>
      <c r="BM52" s="216"/>
      <c r="BN52" s="216"/>
      <c r="BO52" s="225"/>
      <c r="BP52" s="225"/>
      <c r="BQ52" s="222">
        <v>46</v>
      </c>
      <c r="BR52" s="223"/>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14"/>
    </row>
    <row r="53" spans="1:131" ht="26.25" customHeight="1" x14ac:dyDescent="0.15">
      <c r="A53" s="222">
        <v>26</v>
      </c>
      <c r="B53" s="789"/>
      <c r="C53" s="790"/>
      <c r="D53" s="790"/>
      <c r="E53" s="790"/>
      <c r="F53" s="790"/>
      <c r="G53" s="790"/>
      <c r="H53" s="790"/>
      <c r="I53" s="790"/>
      <c r="J53" s="790"/>
      <c r="K53" s="790"/>
      <c r="L53" s="790"/>
      <c r="M53" s="790"/>
      <c r="N53" s="790"/>
      <c r="O53" s="790"/>
      <c r="P53" s="791"/>
      <c r="Q53" s="845"/>
      <c r="R53" s="846"/>
      <c r="S53" s="846"/>
      <c r="T53" s="846"/>
      <c r="U53" s="846"/>
      <c r="V53" s="846"/>
      <c r="W53" s="846"/>
      <c r="X53" s="846"/>
      <c r="Y53" s="846"/>
      <c r="Z53" s="846"/>
      <c r="AA53" s="846"/>
      <c r="AB53" s="846"/>
      <c r="AC53" s="846"/>
      <c r="AD53" s="846"/>
      <c r="AE53" s="847"/>
      <c r="AF53" s="795"/>
      <c r="AG53" s="796"/>
      <c r="AH53" s="796"/>
      <c r="AI53" s="796"/>
      <c r="AJ53" s="797"/>
      <c r="AK53" s="849"/>
      <c r="AL53" s="846"/>
      <c r="AM53" s="846"/>
      <c r="AN53" s="846"/>
      <c r="AO53" s="846"/>
      <c r="AP53" s="846"/>
      <c r="AQ53" s="846"/>
      <c r="AR53" s="846"/>
      <c r="AS53" s="846"/>
      <c r="AT53" s="846"/>
      <c r="AU53" s="846"/>
      <c r="AV53" s="846"/>
      <c r="AW53" s="846"/>
      <c r="AX53" s="846"/>
      <c r="AY53" s="846"/>
      <c r="AZ53" s="848"/>
      <c r="BA53" s="848"/>
      <c r="BB53" s="848"/>
      <c r="BC53" s="848"/>
      <c r="BD53" s="848"/>
      <c r="BE53" s="842"/>
      <c r="BF53" s="842"/>
      <c r="BG53" s="842"/>
      <c r="BH53" s="842"/>
      <c r="BI53" s="843"/>
      <c r="BJ53" s="216"/>
      <c r="BK53" s="216"/>
      <c r="BL53" s="216"/>
      <c r="BM53" s="216"/>
      <c r="BN53" s="216"/>
      <c r="BO53" s="225"/>
      <c r="BP53" s="225"/>
      <c r="BQ53" s="222">
        <v>47</v>
      </c>
      <c r="BR53" s="223"/>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14"/>
    </row>
    <row r="54" spans="1:131" ht="26.25" customHeight="1" x14ac:dyDescent="0.15">
      <c r="A54" s="222">
        <v>27</v>
      </c>
      <c r="B54" s="789"/>
      <c r="C54" s="790"/>
      <c r="D54" s="790"/>
      <c r="E54" s="790"/>
      <c r="F54" s="790"/>
      <c r="G54" s="790"/>
      <c r="H54" s="790"/>
      <c r="I54" s="790"/>
      <c r="J54" s="790"/>
      <c r="K54" s="790"/>
      <c r="L54" s="790"/>
      <c r="M54" s="790"/>
      <c r="N54" s="790"/>
      <c r="O54" s="790"/>
      <c r="P54" s="791"/>
      <c r="Q54" s="845"/>
      <c r="R54" s="846"/>
      <c r="S54" s="846"/>
      <c r="T54" s="846"/>
      <c r="U54" s="846"/>
      <c r="V54" s="846"/>
      <c r="W54" s="846"/>
      <c r="X54" s="846"/>
      <c r="Y54" s="846"/>
      <c r="Z54" s="846"/>
      <c r="AA54" s="846"/>
      <c r="AB54" s="846"/>
      <c r="AC54" s="846"/>
      <c r="AD54" s="846"/>
      <c r="AE54" s="847"/>
      <c r="AF54" s="795"/>
      <c r="AG54" s="796"/>
      <c r="AH54" s="796"/>
      <c r="AI54" s="796"/>
      <c r="AJ54" s="797"/>
      <c r="AK54" s="849"/>
      <c r="AL54" s="846"/>
      <c r="AM54" s="846"/>
      <c r="AN54" s="846"/>
      <c r="AO54" s="846"/>
      <c r="AP54" s="846"/>
      <c r="AQ54" s="846"/>
      <c r="AR54" s="846"/>
      <c r="AS54" s="846"/>
      <c r="AT54" s="846"/>
      <c r="AU54" s="846"/>
      <c r="AV54" s="846"/>
      <c r="AW54" s="846"/>
      <c r="AX54" s="846"/>
      <c r="AY54" s="846"/>
      <c r="AZ54" s="848"/>
      <c r="BA54" s="848"/>
      <c r="BB54" s="848"/>
      <c r="BC54" s="848"/>
      <c r="BD54" s="848"/>
      <c r="BE54" s="842"/>
      <c r="BF54" s="842"/>
      <c r="BG54" s="842"/>
      <c r="BH54" s="842"/>
      <c r="BI54" s="843"/>
      <c r="BJ54" s="216"/>
      <c r="BK54" s="216"/>
      <c r="BL54" s="216"/>
      <c r="BM54" s="216"/>
      <c r="BN54" s="216"/>
      <c r="BO54" s="225"/>
      <c r="BP54" s="225"/>
      <c r="BQ54" s="222">
        <v>48</v>
      </c>
      <c r="BR54" s="223"/>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14"/>
    </row>
    <row r="55" spans="1:131" ht="26.25" customHeight="1" x14ac:dyDescent="0.15">
      <c r="A55" s="222">
        <v>28</v>
      </c>
      <c r="B55" s="789"/>
      <c r="C55" s="790"/>
      <c r="D55" s="790"/>
      <c r="E55" s="790"/>
      <c r="F55" s="790"/>
      <c r="G55" s="790"/>
      <c r="H55" s="790"/>
      <c r="I55" s="790"/>
      <c r="J55" s="790"/>
      <c r="K55" s="790"/>
      <c r="L55" s="790"/>
      <c r="M55" s="790"/>
      <c r="N55" s="790"/>
      <c r="O55" s="790"/>
      <c r="P55" s="791"/>
      <c r="Q55" s="845"/>
      <c r="R55" s="846"/>
      <c r="S55" s="846"/>
      <c r="T55" s="846"/>
      <c r="U55" s="846"/>
      <c r="V55" s="846"/>
      <c r="W55" s="846"/>
      <c r="X55" s="846"/>
      <c r="Y55" s="846"/>
      <c r="Z55" s="846"/>
      <c r="AA55" s="846"/>
      <c r="AB55" s="846"/>
      <c r="AC55" s="846"/>
      <c r="AD55" s="846"/>
      <c r="AE55" s="847"/>
      <c r="AF55" s="795"/>
      <c r="AG55" s="796"/>
      <c r="AH55" s="796"/>
      <c r="AI55" s="796"/>
      <c r="AJ55" s="797"/>
      <c r="AK55" s="849"/>
      <c r="AL55" s="846"/>
      <c r="AM55" s="846"/>
      <c r="AN55" s="846"/>
      <c r="AO55" s="846"/>
      <c r="AP55" s="846"/>
      <c r="AQ55" s="846"/>
      <c r="AR55" s="846"/>
      <c r="AS55" s="846"/>
      <c r="AT55" s="846"/>
      <c r="AU55" s="846"/>
      <c r="AV55" s="846"/>
      <c r="AW55" s="846"/>
      <c r="AX55" s="846"/>
      <c r="AY55" s="846"/>
      <c r="AZ55" s="848"/>
      <c r="BA55" s="848"/>
      <c r="BB55" s="848"/>
      <c r="BC55" s="848"/>
      <c r="BD55" s="848"/>
      <c r="BE55" s="842"/>
      <c r="BF55" s="842"/>
      <c r="BG55" s="842"/>
      <c r="BH55" s="842"/>
      <c r="BI55" s="843"/>
      <c r="BJ55" s="216"/>
      <c r="BK55" s="216"/>
      <c r="BL55" s="216"/>
      <c r="BM55" s="216"/>
      <c r="BN55" s="216"/>
      <c r="BO55" s="225"/>
      <c r="BP55" s="225"/>
      <c r="BQ55" s="222">
        <v>49</v>
      </c>
      <c r="BR55" s="223"/>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14"/>
    </row>
    <row r="56" spans="1:131" ht="26.25" customHeight="1" x14ac:dyDescent="0.15">
      <c r="A56" s="222">
        <v>29</v>
      </c>
      <c r="B56" s="789"/>
      <c r="C56" s="790"/>
      <c r="D56" s="790"/>
      <c r="E56" s="790"/>
      <c r="F56" s="790"/>
      <c r="G56" s="790"/>
      <c r="H56" s="790"/>
      <c r="I56" s="790"/>
      <c r="J56" s="790"/>
      <c r="K56" s="790"/>
      <c r="L56" s="790"/>
      <c r="M56" s="790"/>
      <c r="N56" s="790"/>
      <c r="O56" s="790"/>
      <c r="P56" s="791"/>
      <c r="Q56" s="845"/>
      <c r="R56" s="846"/>
      <c r="S56" s="846"/>
      <c r="T56" s="846"/>
      <c r="U56" s="846"/>
      <c r="V56" s="846"/>
      <c r="W56" s="846"/>
      <c r="X56" s="846"/>
      <c r="Y56" s="846"/>
      <c r="Z56" s="846"/>
      <c r="AA56" s="846"/>
      <c r="AB56" s="846"/>
      <c r="AC56" s="846"/>
      <c r="AD56" s="846"/>
      <c r="AE56" s="847"/>
      <c r="AF56" s="795"/>
      <c r="AG56" s="796"/>
      <c r="AH56" s="796"/>
      <c r="AI56" s="796"/>
      <c r="AJ56" s="797"/>
      <c r="AK56" s="849"/>
      <c r="AL56" s="846"/>
      <c r="AM56" s="846"/>
      <c r="AN56" s="846"/>
      <c r="AO56" s="846"/>
      <c r="AP56" s="846"/>
      <c r="AQ56" s="846"/>
      <c r="AR56" s="846"/>
      <c r="AS56" s="846"/>
      <c r="AT56" s="846"/>
      <c r="AU56" s="846"/>
      <c r="AV56" s="846"/>
      <c r="AW56" s="846"/>
      <c r="AX56" s="846"/>
      <c r="AY56" s="846"/>
      <c r="AZ56" s="848"/>
      <c r="BA56" s="848"/>
      <c r="BB56" s="848"/>
      <c r="BC56" s="848"/>
      <c r="BD56" s="848"/>
      <c r="BE56" s="842"/>
      <c r="BF56" s="842"/>
      <c r="BG56" s="842"/>
      <c r="BH56" s="842"/>
      <c r="BI56" s="843"/>
      <c r="BJ56" s="216"/>
      <c r="BK56" s="216"/>
      <c r="BL56" s="216"/>
      <c r="BM56" s="216"/>
      <c r="BN56" s="216"/>
      <c r="BO56" s="225"/>
      <c r="BP56" s="225"/>
      <c r="BQ56" s="222">
        <v>50</v>
      </c>
      <c r="BR56" s="223"/>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14"/>
    </row>
    <row r="57" spans="1:131" ht="26.25" customHeight="1" x14ac:dyDescent="0.15">
      <c r="A57" s="222">
        <v>30</v>
      </c>
      <c r="B57" s="789"/>
      <c r="C57" s="790"/>
      <c r="D57" s="790"/>
      <c r="E57" s="790"/>
      <c r="F57" s="790"/>
      <c r="G57" s="790"/>
      <c r="H57" s="790"/>
      <c r="I57" s="790"/>
      <c r="J57" s="790"/>
      <c r="K57" s="790"/>
      <c r="L57" s="790"/>
      <c r="M57" s="790"/>
      <c r="N57" s="790"/>
      <c r="O57" s="790"/>
      <c r="P57" s="791"/>
      <c r="Q57" s="845"/>
      <c r="R57" s="846"/>
      <c r="S57" s="846"/>
      <c r="T57" s="846"/>
      <c r="U57" s="846"/>
      <c r="V57" s="846"/>
      <c r="W57" s="846"/>
      <c r="X57" s="846"/>
      <c r="Y57" s="846"/>
      <c r="Z57" s="846"/>
      <c r="AA57" s="846"/>
      <c r="AB57" s="846"/>
      <c r="AC57" s="846"/>
      <c r="AD57" s="846"/>
      <c r="AE57" s="847"/>
      <c r="AF57" s="795"/>
      <c r="AG57" s="796"/>
      <c r="AH57" s="796"/>
      <c r="AI57" s="796"/>
      <c r="AJ57" s="797"/>
      <c r="AK57" s="849"/>
      <c r="AL57" s="846"/>
      <c r="AM57" s="846"/>
      <c r="AN57" s="846"/>
      <c r="AO57" s="846"/>
      <c r="AP57" s="846"/>
      <c r="AQ57" s="846"/>
      <c r="AR57" s="846"/>
      <c r="AS57" s="846"/>
      <c r="AT57" s="846"/>
      <c r="AU57" s="846"/>
      <c r="AV57" s="846"/>
      <c r="AW57" s="846"/>
      <c r="AX57" s="846"/>
      <c r="AY57" s="846"/>
      <c r="AZ57" s="848"/>
      <c r="BA57" s="848"/>
      <c r="BB57" s="848"/>
      <c r="BC57" s="848"/>
      <c r="BD57" s="848"/>
      <c r="BE57" s="842"/>
      <c r="BF57" s="842"/>
      <c r="BG57" s="842"/>
      <c r="BH57" s="842"/>
      <c r="BI57" s="843"/>
      <c r="BJ57" s="216"/>
      <c r="BK57" s="216"/>
      <c r="BL57" s="216"/>
      <c r="BM57" s="216"/>
      <c r="BN57" s="216"/>
      <c r="BO57" s="225"/>
      <c r="BP57" s="225"/>
      <c r="BQ57" s="222">
        <v>51</v>
      </c>
      <c r="BR57" s="223"/>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14"/>
    </row>
    <row r="58" spans="1:131" ht="26.25" customHeight="1" x14ac:dyDescent="0.15">
      <c r="A58" s="222">
        <v>31</v>
      </c>
      <c r="B58" s="789"/>
      <c r="C58" s="790"/>
      <c r="D58" s="790"/>
      <c r="E58" s="790"/>
      <c r="F58" s="790"/>
      <c r="G58" s="790"/>
      <c r="H58" s="790"/>
      <c r="I58" s="790"/>
      <c r="J58" s="790"/>
      <c r="K58" s="790"/>
      <c r="L58" s="790"/>
      <c r="M58" s="790"/>
      <c r="N58" s="790"/>
      <c r="O58" s="790"/>
      <c r="P58" s="791"/>
      <c r="Q58" s="845"/>
      <c r="R58" s="846"/>
      <c r="S58" s="846"/>
      <c r="T58" s="846"/>
      <c r="U58" s="846"/>
      <c r="V58" s="846"/>
      <c r="W58" s="846"/>
      <c r="X58" s="846"/>
      <c r="Y58" s="846"/>
      <c r="Z58" s="846"/>
      <c r="AA58" s="846"/>
      <c r="AB58" s="846"/>
      <c r="AC58" s="846"/>
      <c r="AD58" s="846"/>
      <c r="AE58" s="847"/>
      <c r="AF58" s="795"/>
      <c r="AG58" s="796"/>
      <c r="AH58" s="796"/>
      <c r="AI58" s="796"/>
      <c r="AJ58" s="797"/>
      <c r="AK58" s="849"/>
      <c r="AL58" s="846"/>
      <c r="AM58" s="846"/>
      <c r="AN58" s="846"/>
      <c r="AO58" s="846"/>
      <c r="AP58" s="846"/>
      <c r="AQ58" s="846"/>
      <c r="AR58" s="846"/>
      <c r="AS58" s="846"/>
      <c r="AT58" s="846"/>
      <c r="AU58" s="846"/>
      <c r="AV58" s="846"/>
      <c r="AW58" s="846"/>
      <c r="AX58" s="846"/>
      <c r="AY58" s="846"/>
      <c r="AZ58" s="848"/>
      <c r="BA58" s="848"/>
      <c r="BB58" s="848"/>
      <c r="BC58" s="848"/>
      <c r="BD58" s="848"/>
      <c r="BE58" s="842"/>
      <c r="BF58" s="842"/>
      <c r="BG58" s="842"/>
      <c r="BH58" s="842"/>
      <c r="BI58" s="843"/>
      <c r="BJ58" s="216"/>
      <c r="BK58" s="216"/>
      <c r="BL58" s="216"/>
      <c r="BM58" s="216"/>
      <c r="BN58" s="216"/>
      <c r="BO58" s="225"/>
      <c r="BP58" s="225"/>
      <c r="BQ58" s="222">
        <v>52</v>
      </c>
      <c r="BR58" s="223"/>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14"/>
    </row>
    <row r="59" spans="1:131" ht="26.25" customHeight="1" x14ac:dyDescent="0.15">
      <c r="A59" s="222">
        <v>32</v>
      </c>
      <c r="B59" s="789"/>
      <c r="C59" s="790"/>
      <c r="D59" s="790"/>
      <c r="E59" s="790"/>
      <c r="F59" s="790"/>
      <c r="G59" s="790"/>
      <c r="H59" s="790"/>
      <c r="I59" s="790"/>
      <c r="J59" s="790"/>
      <c r="K59" s="790"/>
      <c r="L59" s="790"/>
      <c r="M59" s="790"/>
      <c r="N59" s="790"/>
      <c r="O59" s="790"/>
      <c r="P59" s="791"/>
      <c r="Q59" s="845"/>
      <c r="R59" s="846"/>
      <c r="S59" s="846"/>
      <c r="T59" s="846"/>
      <c r="U59" s="846"/>
      <c r="V59" s="846"/>
      <c r="W59" s="846"/>
      <c r="X59" s="846"/>
      <c r="Y59" s="846"/>
      <c r="Z59" s="846"/>
      <c r="AA59" s="846"/>
      <c r="AB59" s="846"/>
      <c r="AC59" s="846"/>
      <c r="AD59" s="846"/>
      <c r="AE59" s="847"/>
      <c r="AF59" s="795"/>
      <c r="AG59" s="796"/>
      <c r="AH59" s="796"/>
      <c r="AI59" s="796"/>
      <c r="AJ59" s="797"/>
      <c r="AK59" s="849"/>
      <c r="AL59" s="846"/>
      <c r="AM59" s="846"/>
      <c r="AN59" s="846"/>
      <c r="AO59" s="846"/>
      <c r="AP59" s="846"/>
      <c r="AQ59" s="846"/>
      <c r="AR59" s="846"/>
      <c r="AS59" s="846"/>
      <c r="AT59" s="846"/>
      <c r="AU59" s="846"/>
      <c r="AV59" s="846"/>
      <c r="AW59" s="846"/>
      <c r="AX59" s="846"/>
      <c r="AY59" s="846"/>
      <c r="AZ59" s="848"/>
      <c r="BA59" s="848"/>
      <c r="BB59" s="848"/>
      <c r="BC59" s="848"/>
      <c r="BD59" s="848"/>
      <c r="BE59" s="842"/>
      <c r="BF59" s="842"/>
      <c r="BG59" s="842"/>
      <c r="BH59" s="842"/>
      <c r="BI59" s="843"/>
      <c r="BJ59" s="216"/>
      <c r="BK59" s="216"/>
      <c r="BL59" s="216"/>
      <c r="BM59" s="216"/>
      <c r="BN59" s="216"/>
      <c r="BO59" s="225"/>
      <c r="BP59" s="225"/>
      <c r="BQ59" s="222">
        <v>53</v>
      </c>
      <c r="BR59" s="223"/>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14"/>
    </row>
    <row r="60" spans="1:131" ht="26.25" customHeight="1" x14ac:dyDescent="0.15">
      <c r="A60" s="222">
        <v>33</v>
      </c>
      <c r="B60" s="789"/>
      <c r="C60" s="790"/>
      <c r="D60" s="790"/>
      <c r="E60" s="790"/>
      <c r="F60" s="790"/>
      <c r="G60" s="790"/>
      <c r="H60" s="790"/>
      <c r="I60" s="790"/>
      <c r="J60" s="790"/>
      <c r="K60" s="790"/>
      <c r="L60" s="790"/>
      <c r="M60" s="790"/>
      <c r="N60" s="790"/>
      <c r="O60" s="790"/>
      <c r="P60" s="791"/>
      <c r="Q60" s="845"/>
      <c r="R60" s="846"/>
      <c r="S60" s="846"/>
      <c r="T60" s="846"/>
      <c r="U60" s="846"/>
      <c r="V60" s="846"/>
      <c r="W60" s="846"/>
      <c r="X60" s="846"/>
      <c r="Y60" s="846"/>
      <c r="Z60" s="846"/>
      <c r="AA60" s="846"/>
      <c r="AB60" s="846"/>
      <c r="AC60" s="846"/>
      <c r="AD60" s="846"/>
      <c r="AE60" s="847"/>
      <c r="AF60" s="795"/>
      <c r="AG60" s="796"/>
      <c r="AH60" s="796"/>
      <c r="AI60" s="796"/>
      <c r="AJ60" s="797"/>
      <c r="AK60" s="849"/>
      <c r="AL60" s="846"/>
      <c r="AM60" s="846"/>
      <c r="AN60" s="846"/>
      <c r="AO60" s="846"/>
      <c r="AP60" s="846"/>
      <c r="AQ60" s="846"/>
      <c r="AR60" s="846"/>
      <c r="AS60" s="846"/>
      <c r="AT60" s="846"/>
      <c r="AU60" s="846"/>
      <c r="AV60" s="846"/>
      <c r="AW60" s="846"/>
      <c r="AX60" s="846"/>
      <c r="AY60" s="846"/>
      <c r="AZ60" s="848"/>
      <c r="BA60" s="848"/>
      <c r="BB60" s="848"/>
      <c r="BC60" s="848"/>
      <c r="BD60" s="848"/>
      <c r="BE60" s="842"/>
      <c r="BF60" s="842"/>
      <c r="BG60" s="842"/>
      <c r="BH60" s="842"/>
      <c r="BI60" s="843"/>
      <c r="BJ60" s="216"/>
      <c r="BK60" s="216"/>
      <c r="BL60" s="216"/>
      <c r="BM60" s="216"/>
      <c r="BN60" s="216"/>
      <c r="BO60" s="225"/>
      <c r="BP60" s="225"/>
      <c r="BQ60" s="222">
        <v>54</v>
      </c>
      <c r="BR60" s="223"/>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14"/>
    </row>
    <row r="61" spans="1:131" ht="26.25" customHeight="1" thickBot="1" x14ac:dyDescent="0.2">
      <c r="A61" s="222">
        <v>34</v>
      </c>
      <c r="B61" s="789"/>
      <c r="C61" s="790"/>
      <c r="D61" s="790"/>
      <c r="E61" s="790"/>
      <c r="F61" s="790"/>
      <c r="G61" s="790"/>
      <c r="H61" s="790"/>
      <c r="I61" s="790"/>
      <c r="J61" s="790"/>
      <c r="K61" s="790"/>
      <c r="L61" s="790"/>
      <c r="M61" s="790"/>
      <c r="N61" s="790"/>
      <c r="O61" s="790"/>
      <c r="P61" s="791"/>
      <c r="Q61" s="845"/>
      <c r="R61" s="846"/>
      <c r="S61" s="846"/>
      <c r="T61" s="846"/>
      <c r="U61" s="846"/>
      <c r="V61" s="846"/>
      <c r="W61" s="846"/>
      <c r="X61" s="846"/>
      <c r="Y61" s="846"/>
      <c r="Z61" s="846"/>
      <c r="AA61" s="846"/>
      <c r="AB61" s="846"/>
      <c r="AC61" s="846"/>
      <c r="AD61" s="846"/>
      <c r="AE61" s="847"/>
      <c r="AF61" s="795"/>
      <c r="AG61" s="796"/>
      <c r="AH61" s="796"/>
      <c r="AI61" s="796"/>
      <c r="AJ61" s="797"/>
      <c r="AK61" s="849"/>
      <c r="AL61" s="846"/>
      <c r="AM61" s="846"/>
      <c r="AN61" s="846"/>
      <c r="AO61" s="846"/>
      <c r="AP61" s="846"/>
      <c r="AQ61" s="846"/>
      <c r="AR61" s="846"/>
      <c r="AS61" s="846"/>
      <c r="AT61" s="846"/>
      <c r="AU61" s="846"/>
      <c r="AV61" s="846"/>
      <c r="AW61" s="846"/>
      <c r="AX61" s="846"/>
      <c r="AY61" s="846"/>
      <c r="AZ61" s="848"/>
      <c r="BA61" s="848"/>
      <c r="BB61" s="848"/>
      <c r="BC61" s="848"/>
      <c r="BD61" s="848"/>
      <c r="BE61" s="842"/>
      <c r="BF61" s="842"/>
      <c r="BG61" s="842"/>
      <c r="BH61" s="842"/>
      <c r="BI61" s="843"/>
      <c r="BJ61" s="216"/>
      <c r="BK61" s="216"/>
      <c r="BL61" s="216"/>
      <c r="BM61" s="216"/>
      <c r="BN61" s="216"/>
      <c r="BO61" s="225"/>
      <c r="BP61" s="225"/>
      <c r="BQ61" s="222">
        <v>55</v>
      </c>
      <c r="BR61" s="223"/>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14"/>
    </row>
    <row r="62" spans="1:131" ht="26.25" customHeight="1" x14ac:dyDescent="0.15">
      <c r="A62" s="222">
        <v>35</v>
      </c>
      <c r="B62" s="789"/>
      <c r="C62" s="790"/>
      <c r="D62" s="790"/>
      <c r="E62" s="790"/>
      <c r="F62" s="790"/>
      <c r="G62" s="790"/>
      <c r="H62" s="790"/>
      <c r="I62" s="790"/>
      <c r="J62" s="790"/>
      <c r="K62" s="790"/>
      <c r="L62" s="790"/>
      <c r="M62" s="790"/>
      <c r="N62" s="790"/>
      <c r="O62" s="790"/>
      <c r="P62" s="791"/>
      <c r="Q62" s="845"/>
      <c r="R62" s="846"/>
      <c r="S62" s="846"/>
      <c r="T62" s="846"/>
      <c r="U62" s="846"/>
      <c r="V62" s="846"/>
      <c r="W62" s="846"/>
      <c r="X62" s="846"/>
      <c r="Y62" s="846"/>
      <c r="Z62" s="846"/>
      <c r="AA62" s="846"/>
      <c r="AB62" s="846"/>
      <c r="AC62" s="846"/>
      <c r="AD62" s="846"/>
      <c r="AE62" s="847"/>
      <c r="AF62" s="795"/>
      <c r="AG62" s="796"/>
      <c r="AH62" s="796"/>
      <c r="AI62" s="796"/>
      <c r="AJ62" s="797"/>
      <c r="AK62" s="849"/>
      <c r="AL62" s="846"/>
      <c r="AM62" s="846"/>
      <c r="AN62" s="846"/>
      <c r="AO62" s="846"/>
      <c r="AP62" s="846"/>
      <c r="AQ62" s="846"/>
      <c r="AR62" s="846"/>
      <c r="AS62" s="846"/>
      <c r="AT62" s="846"/>
      <c r="AU62" s="846"/>
      <c r="AV62" s="846"/>
      <c r="AW62" s="846"/>
      <c r="AX62" s="846"/>
      <c r="AY62" s="846"/>
      <c r="AZ62" s="848"/>
      <c r="BA62" s="848"/>
      <c r="BB62" s="848"/>
      <c r="BC62" s="848"/>
      <c r="BD62" s="848"/>
      <c r="BE62" s="842"/>
      <c r="BF62" s="842"/>
      <c r="BG62" s="842"/>
      <c r="BH62" s="842"/>
      <c r="BI62" s="843"/>
      <c r="BJ62" s="857" t="s">
        <v>411</v>
      </c>
      <c r="BK62" s="817"/>
      <c r="BL62" s="817"/>
      <c r="BM62" s="817"/>
      <c r="BN62" s="818"/>
      <c r="BO62" s="225"/>
      <c r="BP62" s="225"/>
      <c r="BQ62" s="222">
        <v>56</v>
      </c>
      <c r="BR62" s="223"/>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14"/>
    </row>
    <row r="63" spans="1:131" ht="26.25" customHeight="1" thickBot="1" x14ac:dyDescent="0.2">
      <c r="A63" s="224" t="s">
        <v>393</v>
      </c>
      <c r="B63" s="798" t="s">
        <v>412</v>
      </c>
      <c r="C63" s="799"/>
      <c r="D63" s="799"/>
      <c r="E63" s="799"/>
      <c r="F63" s="799"/>
      <c r="G63" s="799"/>
      <c r="H63" s="799"/>
      <c r="I63" s="799"/>
      <c r="J63" s="799"/>
      <c r="K63" s="799"/>
      <c r="L63" s="799"/>
      <c r="M63" s="799"/>
      <c r="N63" s="799"/>
      <c r="O63" s="799"/>
      <c r="P63" s="800"/>
      <c r="Q63" s="850"/>
      <c r="R63" s="851"/>
      <c r="S63" s="851"/>
      <c r="T63" s="851"/>
      <c r="U63" s="851"/>
      <c r="V63" s="851"/>
      <c r="W63" s="851"/>
      <c r="X63" s="851"/>
      <c r="Y63" s="851"/>
      <c r="Z63" s="851"/>
      <c r="AA63" s="851"/>
      <c r="AB63" s="851"/>
      <c r="AC63" s="851"/>
      <c r="AD63" s="851"/>
      <c r="AE63" s="852"/>
      <c r="AF63" s="853">
        <v>335</v>
      </c>
      <c r="AG63" s="854"/>
      <c r="AH63" s="854"/>
      <c r="AI63" s="854"/>
      <c r="AJ63" s="855"/>
      <c r="AK63" s="856"/>
      <c r="AL63" s="851"/>
      <c r="AM63" s="851"/>
      <c r="AN63" s="851"/>
      <c r="AO63" s="851"/>
      <c r="AP63" s="854">
        <f>AP30+AP31</f>
        <v>1120</v>
      </c>
      <c r="AQ63" s="854"/>
      <c r="AR63" s="854"/>
      <c r="AS63" s="854"/>
      <c r="AT63" s="854"/>
      <c r="AU63" s="854">
        <f>AU30+AU31</f>
        <v>233</v>
      </c>
      <c r="AV63" s="854"/>
      <c r="AW63" s="854"/>
      <c r="AX63" s="854"/>
      <c r="AY63" s="854"/>
      <c r="AZ63" s="858"/>
      <c r="BA63" s="858"/>
      <c r="BB63" s="858"/>
      <c r="BC63" s="858"/>
      <c r="BD63" s="858"/>
      <c r="BE63" s="859"/>
      <c r="BF63" s="859"/>
      <c r="BG63" s="859"/>
      <c r="BH63" s="859"/>
      <c r="BI63" s="860"/>
      <c r="BJ63" s="861" t="s">
        <v>413</v>
      </c>
      <c r="BK63" s="862"/>
      <c r="BL63" s="862"/>
      <c r="BM63" s="862"/>
      <c r="BN63" s="863"/>
      <c r="BO63" s="225"/>
      <c r="BP63" s="225"/>
      <c r="BQ63" s="222">
        <v>57</v>
      </c>
      <c r="BR63" s="223"/>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14"/>
    </row>
    <row r="64" spans="1:131" ht="26.25" customHeight="1" x14ac:dyDescent="0.15">
      <c r="A64" s="225"/>
      <c r="B64" s="225"/>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c r="BA64" s="225"/>
      <c r="BB64" s="225"/>
      <c r="BC64" s="225"/>
      <c r="BD64" s="225"/>
      <c r="BE64" s="225"/>
      <c r="BF64" s="225"/>
      <c r="BG64" s="225"/>
      <c r="BH64" s="225"/>
      <c r="BI64" s="225"/>
      <c r="BJ64" s="225"/>
      <c r="BK64" s="225"/>
      <c r="BL64" s="225"/>
      <c r="BM64" s="225"/>
      <c r="BN64" s="225"/>
      <c r="BO64" s="225"/>
      <c r="BP64" s="225"/>
      <c r="BQ64" s="222">
        <v>58</v>
      </c>
      <c r="BR64" s="223"/>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14"/>
    </row>
    <row r="65" spans="1:131" ht="26.25" customHeight="1" thickBot="1" x14ac:dyDescent="0.2">
      <c r="A65" s="216" t="s">
        <v>414</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5"/>
      <c r="BF65" s="225"/>
      <c r="BG65" s="225"/>
      <c r="BH65" s="225"/>
      <c r="BI65" s="225"/>
      <c r="BJ65" s="225"/>
      <c r="BK65" s="225"/>
      <c r="BL65" s="225"/>
      <c r="BM65" s="225"/>
      <c r="BN65" s="225"/>
      <c r="BO65" s="225"/>
      <c r="BP65" s="225"/>
      <c r="BQ65" s="222">
        <v>59</v>
      </c>
      <c r="BR65" s="223"/>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14"/>
    </row>
    <row r="66" spans="1:131" ht="26.25" customHeight="1" x14ac:dyDescent="0.15">
      <c r="A66" s="736" t="s">
        <v>415</v>
      </c>
      <c r="B66" s="737"/>
      <c r="C66" s="737"/>
      <c r="D66" s="737"/>
      <c r="E66" s="737"/>
      <c r="F66" s="737"/>
      <c r="G66" s="737"/>
      <c r="H66" s="737"/>
      <c r="I66" s="737"/>
      <c r="J66" s="737"/>
      <c r="K66" s="737"/>
      <c r="L66" s="737"/>
      <c r="M66" s="737"/>
      <c r="N66" s="737"/>
      <c r="O66" s="737"/>
      <c r="P66" s="738"/>
      <c r="Q66" s="742" t="s">
        <v>416</v>
      </c>
      <c r="R66" s="743"/>
      <c r="S66" s="743"/>
      <c r="T66" s="743"/>
      <c r="U66" s="744"/>
      <c r="V66" s="742" t="s">
        <v>417</v>
      </c>
      <c r="W66" s="743"/>
      <c r="X66" s="743"/>
      <c r="Y66" s="743"/>
      <c r="Z66" s="744"/>
      <c r="AA66" s="742" t="s">
        <v>418</v>
      </c>
      <c r="AB66" s="743"/>
      <c r="AC66" s="743"/>
      <c r="AD66" s="743"/>
      <c r="AE66" s="744"/>
      <c r="AF66" s="864" t="s">
        <v>400</v>
      </c>
      <c r="AG66" s="825"/>
      <c r="AH66" s="825"/>
      <c r="AI66" s="825"/>
      <c r="AJ66" s="865"/>
      <c r="AK66" s="742" t="s">
        <v>419</v>
      </c>
      <c r="AL66" s="737"/>
      <c r="AM66" s="737"/>
      <c r="AN66" s="737"/>
      <c r="AO66" s="738"/>
      <c r="AP66" s="742" t="s">
        <v>420</v>
      </c>
      <c r="AQ66" s="743"/>
      <c r="AR66" s="743"/>
      <c r="AS66" s="743"/>
      <c r="AT66" s="744"/>
      <c r="AU66" s="742" t="s">
        <v>421</v>
      </c>
      <c r="AV66" s="743"/>
      <c r="AW66" s="743"/>
      <c r="AX66" s="743"/>
      <c r="AY66" s="744"/>
      <c r="AZ66" s="742" t="s">
        <v>380</v>
      </c>
      <c r="BA66" s="743"/>
      <c r="BB66" s="743"/>
      <c r="BC66" s="743"/>
      <c r="BD66" s="749"/>
      <c r="BE66" s="225"/>
      <c r="BF66" s="225"/>
      <c r="BG66" s="225"/>
      <c r="BH66" s="225"/>
      <c r="BI66" s="225"/>
      <c r="BJ66" s="225"/>
      <c r="BK66" s="225"/>
      <c r="BL66" s="225"/>
      <c r="BM66" s="225"/>
      <c r="BN66" s="225"/>
      <c r="BO66" s="225"/>
      <c r="BP66" s="225"/>
      <c r="BQ66" s="222">
        <v>60</v>
      </c>
      <c r="BR66" s="227"/>
      <c r="BS66" s="869"/>
      <c r="BT66" s="870"/>
      <c r="BU66" s="870"/>
      <c r="BV66" s="870"/>
      <c r="BW66" s="870"/>
      <c r="BX66" s="870"/>
      <c r="BY66" s="870"/>
      <c r="BZ66" s="870"/>
      <c r="CA66" s="870"/>
      <c r="CB66" s="870"/>
      <c r="CC66" s="870"/>
      <c r="CD66" s="870"/>
      <c r="CE66" s="870"/>
      <c r="CF66" s="870"/>
      <c r="CG66" s="875"/>
      <c r="CH66" s="872"/>
      <c r="CI66" s="873"/>
      <c r="CJ66" s="873"/>
      <c r="CK66" s="873"/>
      <c r="CL66" s="874"/>
      <c r="CM66" s="872"/>
      <c r="CN66" s="873"/>
      <c r="CO66" s="873"/>
      <c r="CP66" s="873"/>
      <c r="CQ66" s="874"/>
      <c r="CR66" s="872"/>
      <c r="CS66" s="873"/>
      <c r="CT66" s="873"/>
      <c r="CU66" s="873"/>
      <c r="CV66" s="874"/>
      <c r="CW66" s="872"/>
      <c r="CX66" s="873"/>
      <c r="CY66" s="873"/>
      <c r="CZ66" s="873"/>
      <c r="DA66" s="874"/>
      <c r="DB66" s="872"/>
      <c r="DC66" s="873"/>
      <c r="DD66" s="873"/>
      <c r="DE66" s="873"/>
      <c r="DF66" s="874"/>
      <c r="DG66" s="872"/>
      <c r="DH66" s="873"/>
      <c r="DI66" s="873"/>
      <c r="DJ66" s="873"/>
      <c r="DK66" s="874"/>
      <c r="DL66" s="872"/>
      <c r="DM66" s="873"/>
      <c r="DN66" s="873"/>
      <c r="DO66" s="873"/>
      <c r="DP66" s="874"/>
      <c r="DQ66" s="872"/>
      <c r="DR66" s="873"/>
      <c r="DS66" s="873"/>
      <c r="DT66" s="873"/>
      <c r="DU66" s="874"/>
      <c r="DV66" s="869"/>
      <c r="DW66" s="870"/>
      <c r="DX66" s="870"/>
      <c r="DY66" s="870"/>
      <c r="DZ66" s="871"/>
      <c r="EA66" s="214"/>
    </row>
    <row r="67" spans="1:131" ht="26.25" customHeight="1" thickBot="1" x14ac:dyDescent="0.2">
      <c r="A67" s="739"/>
      <c r="B67" s="740"/>
      <c r="C67" s="740"/>
      <c r="D67" s="740"/>
      <c r="E67" s="740"/>
      <c r="F67" s="740"/>
      <c r="G67" s="740"/>
      <c r="H67" s="740"/>
      <c r="I67" s="740"/>
      <c r="J67" s="740"/>
      <c r="K67" s="740"/>
      <c r="L67" s="740"/>
      <c r="M67" s="740"/>
      <c r="N67" s="740"/>
      <c r="O67" s="740"/>
      <c r="P67" s="741"/>
      <c r="Q67" s="745"/>
      <c r="R67" s="746"/>
      <c r="S67" s="746"/>
      <c r="T67" s="746"/>
      <c r="U67" s="747"/>
      <c r="V67" s="745"/>
      <c r="W67" s="746"/>
      <c r="X67" s="746"/>
      <c r="Y67" s="746"/>
      <c r="Z67" s="747"/>
      <c r="AA67" s="745"/>
      <c r="AB67" s="746"/>
      <c r="AC67" s="746"/>
      <c r="AD67" s="746"/>
      <c r="AE67" s="747"/>
      <c r="AF67" s="866"/>
      <c r="AG67" s="828"/>
      <c r="AH67" s="828"/>
      <c r="AI67" s="828"/>
      <c r="AJ67" s="867"/>
      <c r="AK67" s="868"/>
      <c r="AL67" s="740"/>
      <c r="AM67" s="740"/>
      <c r="AN67" s="740"/>
      <c r="AO67" s="741"/>
      <c r="AP67" s="745"/>
      <c r="AQ67" s="746"/>
      <c r="AR67" s="746"/>
      <c r="AS67" s="746"/>
      <c r="AT67" s="747"/>
      <c r="AU67" s="745"/>
      <c r="AV67" s="746"/>
      <c r="AW67" s="746"/>
      <c r="AX67" s="746"/>
      <c r="AY67" s="747"/>
      <c r="AZ67" s="745"/>
      <c r="BA67" s="746"/>
      <c r="BB67" s="746"/>
      <c r="BC67" s="746"/>
      <c r="BD67" s="751"/>
      <c r="BE67" s="225"/>
      <c r="BF67" s="225"/>
      <c r="BG67" s="225"/>
      <c r="BH67" s="225"/>
      <c r="BI67" s="225"/>
      <c r="BJ67" s="225"/>
      <c r="BK67" s="225"/>
      <c r="BL67" s="225"/>
      <c r="BM67" s="225"/>
      <c r="BN67" s="225"/>
      <c r="BO67" s="225"/>
      <c r="BP67" s="225"/>
      <c r="BQ67" s="222">
        <v>61</v>
      </c>
      <c r="BR67" s="227"/>
      <c r="BS67" s="869"/>
      <c r="BT67" s="870"/>
      <c r="BU67" s="870"/>
      <c r="BV67" s="870"/>
      <c r="BW67" s="870"/>
      <c r="BX67" s="870"/>
      <c r="BY67" s="870"/>
      <c r="BZ67" s="870"/>
      <c r="CA67" s="870"/>
      <c r="CB67" s="870"/>
      <c r="CC67" s="870"/>
      <c r="CD67" s="870"/>
      <c r="CE67" s="870"/>
      <c r="CF67" s="870"/>
      <c r="CG67" s="875"/>
      <c r="CH67" s="872"/>
      <c r="CI67" s="873"/>
      <c r="CJ67" s="873"/>
      <c r="CK67" s="873"/>
      <c r="CL67" s="874"/>
      <c r="CM67" s="872"/>
      <c r="CN67" s="873"/>
      <c r="CO67" s="873"/>
      <c r="CP67" s="873"/>
      <c r="CQ67" s="874"/>
      <c r="CR67" s="872"/>
      <c r="CS67" s="873"/>
      <c r="CT67" s="873"/>
      <c r="CU67" s="873"/>
      <c r="CV67" s="874"/>
      <c r="CW67" s="872"/>
      <c r="CX67" s="873"/>
      <c r="CY67" s="873"/>
      <c r="CZ67" s="873"/>
      <c r="DA67" s="874"/>
      <c r="DB67" s="872"/>
      <c r="DC67" s="873"/>
      <c r="DD67" s="873"/>
      <c r="DE67" s="873"/>
      <c r="DF67" s="874"/>
      <c r="DG67" s="872"/>
      <c r="DH67" s="873"/>
      <c r="DI67" s="873"/>
      <c r="DJ67" s="873"/>
      <c r="DK67" s="874"/>
      <c r="DL67" s="872"/>
      <c r="DM67" s="873"/>
      <c r="DN67" s="873"/>
      <c r="DO67" s="873"/>
      <c r="DP67" s="874"/>
      <c r="DQ67" s="872"/>
      <c r="DR67" s="873"/>
      <c r="DS67" s="873"/>
      <c r="DT67" s="873"/>
      <c r="DU67" s="874"/>
      <c r="DV67" s="869"/>
      <c r="DW67" s="870"/>
      <c r="DX67" s="870"/>
      <c r="DY67" s="870"/>
      <c r="DZ67" s="871"/>
      <c r="EA67" s="214"/>
    </row>
    <row r="68" spans="1:131" ht="26.25" customHeight="1" thickTop="1" x14ac:dyDescent="0.15">
      <c r="A68" s="220">
        <v>1</v>
      </c>
      <c r="B68" s="879" t="s">
        <v>579</v>
      </c>
      <c r="C68" s="880"/>
      <c r="D68" s="880"/>
      <c r="E68" s="880"/>
      <c r="F68" s="880"/>
      <c r="G68" s="880"/>
      <c r="H68" s="880"/>
      <c r="I68" s="880"/>
      <c r="J68" s="880"/>
      <c r="K68" s="880"/>
      <c r="L68" s="880"/>
      <c r="M68" s="880"/>
      <c r="N68" s="880"/>
      <c r="O68" s="880"/>
      <c r="P68" s="881"/>
      <c r="Q68" s="882">
        <v>286</v>
      </c>
      <c r="R68" s="876"/>
      <c r="S68" s="876"/>
      <c r="T68" s="876"/>
      <c r="U68" s="876"/>
      <c r="V68" s="876">
        <v>271</v>
      </c>
      <c r="W68" s="876"/>
      <c r="X68" s="876"/>
      <c r="Y68" s="876"/>
      <c r="Z68" s="876"/>
      <c r="AA68" s="876">
        <v>16</v>
      </c>
      <c r="AB68" s="876"/>
      <c r="AC68" s="876"/>
      <c r="AD68" s="876"/>
      <c r="AE68" s="876"/>
      <c r="AF68" s="876">
        <v>16</v>
      </c>
      <c r="AG68" s="876"/>
      <c r="AH68" s="876"/>
      <c r="AI68" s="876"/>
      <c r="AJ68" s="876"/>
      <c r="AK68" s="876">
        <v>84</v>
      </c>
      <c r="AL68" s="876"/>
      <c r="AM68" s="876"/>
      <c r="AN68" s="876"/>
      <c r="AO68" s="876"/>
      <c r="AP68" s="876" t="s">
        <v>578</v>
      </c>
      <c r="AQ68" s="876"/>
      <c r="AR68" s="876"/>
      <c r="AS68" s="876"/>
      <c r="AT68" s="876"/>
      <c r="AU68" s="876" t="s">
        <v>578</v>
      </c>
      <c r="AV68" s="876"/>
      <c r="AW68" s="876"/>
      <c r="AX68" s="876"/>
      <c r="AY68" s="876"/>
      <c r="AZ68" s="877"/>
      <c r="BA68" s="877"/>
      <c r="BB68" s="877"/>
      <c r="BC68" s="877"/>
      <c r="BD68" s="878"/>
      <c r="BE68" s="225"/>
      <c r="BF68" s="225"/>
      <c r="BG68" s="225"/>
      <c r="BH68" s="225"/>
      <c r="BI68" s="225"/>
      <c r="BJ68" s="225"/>
      <c r="BK68" s="225"/>
      <c r="BL68" s="225"/>
      <c r="BM68" s="225"/>
      <c r="BN68" s="225"/>
      <c r="BO68" s="225"/>
      <c r="BP68" s="225"/>
      <c r="BQ68" s="222">
        <v>62</v>
      </c>
      <c r="BR68" s="227"/>
      <c r="BS68" s="869"/>
      <c r="BT68" s="870"/>
      <c r="BU68" s="870"/>
      <c r="BV68" s="870"/>
      <c r="BW68" s="870"/>
      <c r="BX68" s="870"/>
      <c r="BY68" s="870"/>
      <c r="BZ68" s="870"/>
      <c r="CA68" s="870"/>
      <c r="CB68" s="870"/>
      <c r="CC68" s="870"/>
      <c r="CD68" s="870"/>
      <c r="CE68" s="870"/>
      <c r="CF68" s="870"/>
      <c r="CG68" s="875"/>
      <c r="CH68" s="872"/>
      <c r="CI68" s="873"/>
      <c r="CJ68" s="873"/>
      <c r="CK68" s="873"/>
      <c r="CL68" s="874"/>
      <c r="CM68" s="872"/>
      <c r="CN68" s="873"/>
      <c r="CO68" s="873"/>
      <c r="CP68" s="873"/>
      <c r="CQ68" s="874"/>
      <c r="CR68" s="872"/>
      <c r="CS68" s="873"/>
      <c r="CT68" s="873"/>
      <c r="CU68" s="873"/>
      <c r="CV68" s="874"/>
      <c r="CW68" s="872"/>
      <c r="CX68" s="873"/>
      <c r="CY68" s="873"/>
      <c r="CZ68" s="873"/>
      <c r="DA68" s="874"/>
      <c r="DB68" s="872"/>
      <c r="DC68" s="873"/>
      <c r="DD68" s="873"/>
      <c r="DE68" s="873"/>
      <c r="DF68" s="874"/>
      <c r="DG68" s="872"/>
      <c r="DH68" s="873"/>
      <c r="DI68" s="873"/>
      <c r="DJ68" s="873"/>
      <c r="DK68" s="874"/>
      <c r="DL68" s="872"/>
      <c r="DM68" s="873"/>
      <c r="DN68" s="873"/>
      <c r="DO68" s="873"/>
      <c r="DP68" s="874"/>
      <c r="DQ68" s="872"/>
      <c r="DR68" s="873"/>
      <c r="DS68" s="873"/>
      <c r="DT68" s="873"/>
      <c r="DU68" s="874"/>
      <c r="DV68" s="869"/>
      <c r="DW68" s="870"/>
      <c r="DX68" s="870"/>
      <c r="DY68" s="870"/>
      <c r="DZ68" s="871"/>
      <c r="EA68" s="214"/>
    </row>
    <row r="69" spans="1:131" ht="26.25" customHeight="1" x14ac:dyDescent="0.15">
      <c r="A69" s="222">
        <v>2</v>
      </c>
      <c r="B69" s="883" t="s">
        <v>580</v>
      </c>
      <c r="C69" s="884"/>
      <c r="D69" s="884"/>
      <c r="E69" s="884"/>
      <c r="F69" s="884"/>
      <c r="G69" s="884"/>
      <c r="H69" s="884"/>
      <c r="I69" s="884"/>
      <c r="J69" s="884"/>
      <c r="K69" s="884"/>
      <c r="L69" s="884"/>
      <c r="M69" s="884"/>
      <c r="N69" s="884"/>
      <c r="O69" s="884"/>
      <c r="P69" s="885"/>
      <c r="Q69" s="886">
        <v>61</v>
      </c>
      <c r="R69" s="840"/>
      <c r="S69" s="840"/>
      <c r="T69" s="840"/>
      <c r="U69" s="840"/>
      <c r="V69" s="840">
        <v>60</v>
      </c>
      <c r="W69" s="840"/>
      <c r="X69" s="840"/>
      <c r="Y69" s="840"/>
      <c r="Z69" s="840"/>
      <c r="AA69" s="840">
        <v>1</v>
      </c>
      <c r="AB69" s="840"/>
      <c r="AC69" s="840"/>
      <c r="AD69" s="840"/>
      <c r="AE69" s="840"/>
      <c r="AF69" s="840">
        <v>1</v>
      </c>
      <c r="AG69" s="840"/>
      <c r="AH69" s="840"/>
      <c r="AI69" s="840"/>
      <c r="AJ69" s="840"/>
      <c r="AK69" s="840" t="s">
        <v>578</v>
      </c>
      <c r="AL69" s="840"/>
      <c r="AM69" s="840"/>
      <c r="AN69" s="840"/>
      <c r="AO69" s="840"/>
      <c r="AP69" s="840" t="s">
        <v>578</v>
      </c>
      <c r="AQ69" s="840"/>
      <c r="AR69" s="840"/>
      <c r="AS69" s="840"/>
      <c r="AT69" s="840"/>
      <c r="AU69" s="840" t="s">
        <v>578</v>
      </c>
      <c r="AV69" s="840"/>
      <c r="AW69" s="840"/>
      <c r="AX69" s="840"/>
      <c r="AY69" s="840"/>
      <c r="AZ69" s="842"/>
      <c r="BA69" s="842"/>
      <c r="BB69" s="842"/>
      <c r="BC69" s="842"/>
      <c r="BD69" s="843"/>
      <c r="BE69" s="225"/>
      <c r="BF69" s="225"/>
      <c r="BG69" s="225"/>
      <c r="BH69" s="225"/>
      <c r="BI69" s="225"/>
      <c r="BJ69" s="225"/>
      <c r="BK69" s="225"/>
      <c r="BL69" s="225"/>
      <c r="BM69" s="225"/>
      <c r="BN69" s="225"/>
      <c r="BO69" s="225"/>
      <c r="BP69" s="225"/>
      <c r="BQ69" s="222">
        <v>63</v>
      </c>
      <c r="BR69" s="227"/>
      <c r="BS69" s="869"/>
      <c r="BT69" s="870"/>
      <c r="BU69" s="870"/>
      <c r="BV69" s="870"/>
      <c r="BW69" s="870"/>
      <c r="BX69" s="870"/>
      <c r="BY69" s="870"/>
      <c r="BZ69" s="870"/>
      <c r="CA69" s="870"/>
      <c r="CB69" s="870"/>
      <c r="CC69" s="870"/>
      <c r="CD69" s="870"/>
      <c r="CE69" s="870"/>
      <c r="CF69" s="870"/>
      <c r="CG69" s="875"/>
      <c r="CH69" s="872"/>
      <c r="CI69" s="873"/>
      <c r="CJ69" s="873"/>
      <c r="CK69" s="873"/>
      <c r="CL69" s="874"/>
      <c r="CM69" s="872"/>
      <c r="CN69" s="873"/>
      <c r="CO69" s="873"/>
      <c r="CP69" s="873"/>
      <c r="CQ69" s="874"/>
      <c r="CR69" s="872"/>
      <c r="CS69" s="873"/>
      <c r="CT69" s="873"/>
      <c r="CU69" s="873"/>
      <c r="CV69" s="874"/>
      <c r="CW69" s="872"/>
      <c r="CX69" s="873"/>
      <c r="CY69" s="873"/>
      <c r="CZ69" s="873"/>
      <c r="DA69" s="874"/>
      <c r="DB69" s="872"/>
      <c r="DC69" s="873"/>
      <c r="DD69" s="873"/>
      <c r="DE69" s="873"/>
      <c r="DF69" s="874"/>
      <c r="DG69" s="872"/>
      <c r="DH69" s="873"/>
      <c r="DI69" s="873"/>
      <c r="DJ69" s="873"/>
      <c r="DK69" s="874"/>
      <c r="DL69" s="872"/>
      <c r="DM69" s="873"/>
      <c r="DN69" s="873"/>
      <c r="DO69" s="873"/>
      <c r="DP69" s="874"/>
      <c r="DQ69" s="872"/>
      <c r="DR69" s="873"/>
      <c r="DS69" s="873"/>
      <c r="DT69" s="873"/>
      <c r="DU69" s="874"/>
      <c r="DV69" s="869"/>
      <c r="DW69" s="870"/>
      <c r="DX69" s="870"/>
      <c r="DY69" s="870"/>
      <c r="DZ69" s="871"/>
      <c r="EA69" s="214"/>
    </row>
    <row r="70" spans="1:131" ht="26.25" customHeight="1" x14ac:dyDescent="0.15">
      <c r="A70" s="222">
        <v>3</v>
      </c>
      <c r="B70" s="883" t="s">
        <v>581</v>
      </c>
      <c r="C70" s="884"/>
      <c r="D70" s="884"/>
      <c r="E70" s="884"/>
      <c r="F70" s="884"/>
      <c r="G70" s="884"/>
      <c r="H70" s="884"/>
      <c r="I70" s="884"/>
      <c r="J70" s="884"/>
      <c r="K70" s="884"/>
      <c r="L70" s="884"/>
      <c r="M70" s="884"/>
      <c r="N70" s="884"/>
      <c r="O70" s="884"/>
      <c r="P70" s="885"/>
      <c r="Q70" s="886">
        <v>53</v>
      </c>
      <c r="R70" s="840"/>
      <c r="S70" s="840"/>
      <c r="T70" s="840"/>
      <c r="U70" s="840"/>
      <c r="V70" s="840">
        <v>52</v>
      </c>
      <c r="W70" s="840"/>
      <c r="X70" s="840"/>
      <c r="Y70" s="840"/>
      <c r="Z70" s="840"/>
      <c r="AA70" s="840">
        <v>1</v>
      </c>
      <c r="AB70" s="840"/>
      <c r="AC70" s="840"/>
      <c r="AD70" s="840"/>
      <c r="AE70" s="840"/>
      <c r="AF70" s="840">
        <v>1</v>
      </c>
      <c r="AG70" s="840"/>
      <c r="AH70" s="840"/>
      <c r="AI70" s="840"/>
      <c r="AJ70" s="840"/>
      <c r="AK70" s="840" t="s">
        <v>578</v>
      </c>
      <c r="AL70" s="840"/>
      <c r="AM70" s="840"/>
      <c r="AN70" s="840"/>
      <c r="AO70" s="840"/>
      <c r="AP70" s="840" t="s">
        <v>578</v>
      </c>
      <c r="AQ70" s="840"/>
      <c r="AR70" s="840"/>
      <c r="AS70" s="840"/>
      <c r="AT70" s="840"/>
      <c r="AU70" s="840" t="s">
        <v>578</v>
      </c>
      <c r="AV70" s="840"/>
      <c r="AW70" s="840"/>
      <c r="AX70" s="840"/>
      <c r="AY70" s="840"/>
      <c r="AZ70" s="842"/>
      <c r="BA70" s="842"/>
      <c r="BB70" s="842"/>
      <c r="BC70" s="842"/>
      <c r="BD70" s="843"/>
      <c r="BE70" s="225"/>
      <c r="BF70" s="225"/>
      <c r="BG70" s="225"/>
      <c r="BH70" s="225"/>
      <c r="BI70" s="225"/>
      <c r="BJ70" s="225"/>
      <c r="BK70" s="225"/>
      <c r="BL70" s="225"/>
      <c r="BM70" s="225"/>
      <c r="BN70" s="225"/>
      <c r="BO70" s="225"/>
      <c r="BP70" s="225"/>
      <c r="BQ70" s="222">
        <v>64</v>
      </c>
      <c r="BR70" s="227"/>
      <c r="BS70" s="869"/>
      <c r="BT70" s="870"/>
      <c r="BU70" s="870"/>
      <c r="BV70" s="870"/>
      <c r="BW70" s="870"/>
      <c r="BX70" s="870"/>
      <c r="BY70" s="870"/>
      <c r="BZ70" s="870"/>
      <c r="CA70" s="870"/>
      <c r="CB70" s="870"/>
      <c r="CC70" s="870"/>
      <c r="CD70" s="870"/>
      <c r="CE70" s="870"/>
      <c r="CF70" s="870"/>
      <c r="CG70" s="875"/>
      <c r="CH70" s="872"/>
      <c r="CI70" s="873"/>
      <c r="CJ70" s="873"/>
      <c r="CK70" s="873"/>
      <c r="CL70" s="874"/>
      <c r="CM70" s="872"/>
      <c r="CN70" s="873"/>
      <c r="CO70" s="873"/>
      <c r="CP70" s="873"/>
      <c r="CQ70" s="874"/>
      <c r="CR70" s="872"/>
      <c r="CS70" s="873"/>
      <c r="CT70" s="873"/>
      <c r="CU70" s="873"/>
      <c r="CV70" s="874"/>
      <c r="CW70" s="872"/>
      <c r="CX70" s="873"/>
      <c r="CY70" s="873"/>
      <c r="CZ70" s="873"/>
      <c r="DA70" s="874"/>
      <c r="DB70" s="872"/>
      <c r="DC70" s="873"/>
      <c r="DD70" s="873"/>
      <c r="DE70" s="873"/>
      <c r="DF70" s="874"/>
      <c r="DG70" s="872"/>
      <c r="DH70" s="873"/>
      <c r="DI70" s="873"/>
      <c r="DJ70" s="873"/>
      <c r="DK70" s="874"/>
      <c r="DL70" s="872"/>
      <c r="DM70" s="873"/>
      <c r="DN70" s="873"/>
      <c r="DO70" s="873"/>
      <c r="DP70" s="874"/>
      <c r="DQ70" s="872"/>
      <c r="DR70" s="873"/>
      <c r="DS70" s="873"/>
      <c r="DT70" s="873"/>
      <c r="DU70" s="874"/>
      <c r="DV70" s="869"/>
      <c r="DW70" s="870"/>
      <c r="DX70" s="870"/>
      <c r="DY70" s="870"/>
      <c r="DZ70" s="871"/>
      <c r="EA70" s="214"/>
    </row>
    <row r="71" spans="1:131" ht="26.25" customHeight="1" x14ac:dyDescent="0.15">
      <c r="A71" s="222">
        <v>4</v>
      </c>
      <c r="B71" s="883" t="s">
        <v>582</v>
      </c>
      <c r="C71" s="884"/>
      <c r="D71" s="884"/>
      <c r="E71" s="884"/>
      <c r="F71" s="884"/>
      <c r="G71" s="884"/>
      <c r="H71" s="884"/>
      <c r="I71" s="884"/>
      <c r="J71" s="884"/>
      <c r="K71" s="884"/>
      <c r="L71" s="884"/>
      <c r="M71" s="884"/>
      <c r="N71" s="884"/>
      <c r="O71" s="884"/>
      <c r="P71" s="885"/>
      <c r="Q71" s="886">
        <v>21</v>
      </c>
      <c r="R71" s="840"/>
      <c r="S71" s="840"/>
      <c r="T71" s="840"/>
      <c r="U71" s="840"/>
      <c r="V71" s="840">
        <v>20</v>
      </c>
      <c r="W71" s="840"/>
      <c r="X71" s="840"/>
      <c r="Y71" s="840"/>
      <c r="Z71" s="840"/>
      <c r="AA71" s="840">
        <v>1</v>
      </c>
      <c r="AB71" s="840"/>
      <c r="AC71" s="840"/>
      <c r="AD71" s="840"/>
      <c r="AE71" s="840"/>
      <c r="AF71" s="840">
        <v>1</v>
      </c>
      <c r="AG71" s="840"/>
      <c r="AH71" s="840"/>
      <c r="AI71" s="840"/>
      <c r="AJ71" s="840"/>
      <c r="AK71" s="840" t="s">
        <v>578</v>
      </c>
      <c r="AL71" s="840"/>
      <c r="AM71" s="840"/>
      <c r="AN71" s="840"/>
      <c r="AO71" s="840"/>
      <c r="AP71" s="840" t="s">
        <v>578</v>
      </c>
      <c r="AQ71" s="840"/>
      <c r="AR71" s="840"/>
      <c r="AS71" s="840"/>
      <c r="AT71" s="840"/>
      <c r="AU71" s="840" t="s">
        <v>578</v>
      </c>
      <c r="AV71" s="840"/>
      <c r="AW71" s="840"/>
      <c r="AX71" s="840"/>
      <c r="AY71" s="840"/>
      <c r="AZ71" s="842"/>
      <c r="BA71" s="842"/>
      <c r="BB71" s="842"/>
      <c r="BC71" s="842"/>
      <c r="BD71" s="843"/>
      <c r="BE71" s="225"/>
      <c r="BF71" s="225"/>
      <c r="BG71" s="225"/>
      <c r="BH71" s="225"/>
      <c r="BI71" s="225"/>
      <c r="BJ71" s="225"/>
      <c r="BK71" s="225"/>
      <c r="BL71" s="225"/>
      <c r="BM71" s="225"/>
      <c r="BN71" s="225"/>
      <c r="BO71" s="225"/>
      <c r="BP71" s="225"/>
      <c r="BQ71" s="222">
        <v>65</v>
      </c>
      <c r="BR71" s="227"/>
      <c r="BS71" s="869"/>
      <c r="BT71" s="870"/>
      <c r="BU71" s="870"/>
      <c r="BV71" s="870"/>
      <c r="BW71" s="870"/>
      <c r="BX71" s="870"/>
      <c r="BY71" s="870"/>
      <c r="BZ71" s="870"/>
      <c r="CA71" s="870"/>
      <c r="CB71" s="870"/>
      <c r="CC71" s="870"/>
      <c r="CD71" s="870"/>
      <c r="CE71" s="870"/>
      <c r="CF71" s="870"/>
      <c r="CG71" s="875"/>
      <c r="CH71" s="872"/>
      <c r="CI71" s="873"/>
      <c r="CJ71" s="873"/>
      <c r="CK71" s="873"/>
      <c r="CL71" s="874"/>
      <c r="CM71" s="872"/>
      <c r="CN71" s="873"/>
      <c r="CO71" s="873"/>
      <c r="CP71" s="873"/>
      <c r="CQ71" s="874"/>
      <c r="CR71" s="872"/>
      <c r="CS71" s="873"/>
      <c r="CT71" s="873"/>
      <c r="CU71" s="873"/>
      <c r="CV71" s="874"/>
      <c r="CW71" s="872"/>
      <c r="CX71" s="873"/>
      <c r="CY71" s="873"/>
      <c r="CZ71" s="873"/>
      <c r="DA71" s="874"/>
      <c r="DB71" s="872"/>
      <c r="DC71" s="873"/>
      <c r="DD71" s="873"/>
      <c r="DE71" s="873"/>
      <c r="DF71" s="874"/>
      <c r="DG71" s="872"/>
      <c r="DH71" s="873"/>
      <c r="DI71" s="873"/>
      <c r="DJ71" s="873"/>
      <c r="DK71" s="874"/>
      <c r="DL71" s="872"/>
      <c r="DM71" s="873"/>
      <c r="DN71" s="873"/>
      <c r="DO71" s="873"/>
      <c r="DP71" s="874"/>
      <c r="DQ71" s="872"/>
      <c r="DR71" s="873"/>
      <c r="DS71" s="873"/>
      <c r="DT71" s="873"/>
      <c r="DU71" s="874"/>
      <c r="DV71" s="869"/>
      <c r="DW71" s="870"/>
      <c r="DX71" s="870"/>
      <c r="DY71" s="870"/>
      <c r="DZ71" s="871"/>
      <c r="EA71" s="214"/>
    </row>
    <row r="72" spans="1:131" ht="26.25" customHeight="1" x14ac:dyDescent="0.15">
      <c r="A72" s="222">
        <v>5</v>
      </c>
      <c r="B72" s="883" t="s">
        <v>583</v>
      </c>
      <c r="C72" s="884"/>
      <c r="D72" s="884"/>
      <c r="E72" s="884"/>
      <c r="F72" s="884"/>
      <c r="G72" s="884"/>
      <c r="H72" s="884"/>
      <c r="I72" s="884"/>
      <c r="J72" s="884"/>
      <c r="K72" s="884"/>
      <c r="L72" s="884"/>
      <c r="M72" s="884"/>
      <c r="N72" s="884"/>
      <c r="O72" s="884"/>
      <c r="P72" s="885"/>
      <c r="Q72" s="886">
        <v>7598</v>
      </c>
      <c r="R72" s="840"/>
      <c r="S72" s="840"/>
      <c r="T72" s="840"/>
      <c r="U72" s="840"/>
      <c r="V72" s="840">
        <v>6072</v>
      </c>
      <c r="W72" s="840"/>
      <c r="X72" s="840"/>
      <c r="Y72" s="840"/>
      <c r="Z72" s="840"/>
      <c r="AA72" s="840">
        <v>1526</v>
      </c>
      <c r="AB72" s="840"/>
      <c r="AC72" s="840"/>
      <c r="AD72" s="840"/>
      <c r="AE72" s="840"/>
      <c r="AF72" s="840">
        <v>1526</v>
      </c>
      <c r="AG72" s="840"/>
      <c r="AH72" s="840"/>
      <c r="AI72" s="840"/>
      <c r="AJ72" s="840"/>
      <c r="AK72" s="840">
        <v>16</v>
      </c>
      <c r="AL72" s="840"/>
      <c r="AM72" s="840"/>
      <c r="AN72" s="840"/>
      <c r="AO72" s="840"/>
      <c r="AP72" s="840" t="s">
        <v>578</v>
      </c>
      <c r="AQ72" s="840"/>
      <c r="AR72" s="840"/>
      <c r="AS72" s="840"/>
      <c r="AT72" s="840"/>
      <c r="AU72" s="840" t="s">
        <v>578</v>
      </c>
      <c r="AV72" s="840"/>
      <c r="AW72" s="840"/>
      <c r="AX72" s="840"/>
      <c r="AY72" s="840"/>
      <c r="AZ72" s="842"/>
      <c r="BA72" s="842"/>
      <c r="BB72" s="842"/>
      <c r="BC72" s="842"/>
      <c r="BD72" s="843"/>
      <c r="BE72" s="225"/>
      <c r="BF72" s="225"/>
      <c r="BG72" s="225"/>
      <c r="BH72" s="225"/>
      <c r="BI72" s="225"/>
      <c r="BJ72" s="225"/>
      <c r="BK72" s="225"/>
      <c r="BL72" s="225"/>
      <c r="BM72" s="225"/>
      <c r="BN72" s="225"/>
      <c r="BO72" s="225"/>
      <c r="BP72" s="225"/>
      <c r="BQ72" s="222">
        <v>66</v>
      </c>
      <c r="BR72" s="227"/>
      <c r="BS72" s="869"/>
      <c r="BT72" s="870"/>
      <c r="BU72" s="870"/>
      <c r="BV72" s="870"/>
      <c r="BW72" s="870"/>
      <c r="BX72" s="870"/>
      <c r="BY72" s="870"/>
      <c r="BZ72" s="870"/>
      <c r="CA72" s="870"/>
      <c r="CB72" s="870"/>
      <c r="CC72" s="870"/>
      <c r="CD72" s="870"/>
      <c r="CE72" s="870"/>
      <c r="CF72" s="870"/>
      <c r="CG72" s="875"/>
      <c r="CH72" s="872"/>
      <c r="CI72" s="873"/>
      <c r="CJ72" s="873"/>
      <c r="CK72" s="873"/>
      <c r="CL72" s="874"/>
      <c r="CM72" s="872"/>
      <c r="CN72" s="873"/>
      <c r="CO72" s="873"/>
      <c r="CP72" s="873"/>
      <c r="CQ72" s="874"/>
      <c r="CR72" s="872"/>
      <c r="CS72" s="873"/>
      <c r="CT72" s="873"/>
      <c r="CU72" s="873"/>
      <c r="CV72" s="874"/>
      <c r="CW72" s="872"/>
      <c r="CX72" s="873"/>
      <c r="CY72" s="873"/>
      <c r="CZ72" s="873"/>
      <c r="DA72" s="874"/>
      <c r="DB72" s="872"/>
      <c r="DC72" s="873"/>
      <c r="DD72" s="873"/>
      <c r="DE72" s="873"/>
      <c r="DF72" s="874"/>
      <c r="DG72" s="872"/>
      <c r="DH72" s="873"/>
      <c r="DI72" s="873"/>
      <c r="DJ72" s="873"/>
      <c r="DK72" s="874"/>
      <c r="DL72" s="872"/>
      <c r="DM72" s="873"/>
      <c r="DN72" s="873"/>
      <c r="DO72" s="873"/>
      <c r="DP72" s="874"/>
      <c r="DQ72" s="872"/>
      <c r="DR72" s="873"/>
      <c r="DS72" s="873"/>
      <c r="DT72" s="873"/>
      <c r="DU72" s="874"/>
      <c r="DV72" s="869"/>
      <c r="DW72" s="870"/>
      <c r="DX72" s="870"/>
      <c r="DY72" s="870"/>
      <c r="DZ72" s="871"/>
      <c r="EA72" s="214"/>
    </row>
    <row r="73" spans="1:131" ht="26.25" customHeight="1" x14ac:dyDescent="0.15">
      <c r="A73" s="222">
        <v>6</v>
      </c>
      <c r="B73" s="883" t="s">
        <v>584</v>
      </c>
      <c r="C73" s="884"/>
      <c r="D73" s="884"/>
      <c r="E73" s="884"/>
      <c r="F73" s="884"/>
      <c r="G73" s="884"/>
      <c r="H73" s="884"/>
      <c r="I73" s="884"/>
      <c r="J73" s="884"/>
      <c r="K73" s="884"/>
      <c r="L73" s="884"/>
      <c r="M73" s="884"/>
      <c r="N73" s="884"/>
      <c r="O73" s="884"/>
      <c r="P73" s="885"/>
      <c r="Q73" s="886">
        <v>267</v>
      </c>
      <c r="R73" s="840"/>
      <c r="S73" s="840"/>
      <c r="T73" s="840"/>
      <c r="U73" s="840"/>
      <c r="V73" s="840">
        <v>254</v>
      </c>
      <c r="W73" s="840"/>
      <c r="X73" s="840"/>
      <c r="Y73" s="840"/>
      <c r="Z73" s="840"/>
      <c r="AA73" s="840">
        <v>13</v>
      </c>
      <c r="AB73" s="840"/>
      <c r="AC73" s="840"/>
      <c r="AD73" s="840"/>
      <c r="AE73" s="840"/>
      <c r="AF73" s="840">
        <v>13</v>
      </c>
      <c r="AG73" s="840"/>
      <c r="AH73" s="840"/>
      <c r="AI73" s="840"/>
      <c r="AJ73" s="840"/>
      <c r="AK73" s="840" t="s">
        <v>578</v>
      </c>
      <c r="AL73" s="840"/>
      <c r="AM73" s="840"/>
      <c r="AN73" s="840"/>
      <c r="AO73" s="840"/>
      <c r="AP73" s="840">
        <v>528</v>
      </c>
      <c r="AQ73" s="840"/>
      <c r="AR73" s="840"/>
      <c r="AS73" s="840"/>
      <c r="AT73" s="840"/>
      <c r="AU73" s="840">
        <v>14</v>
      </c>
      <c r="AV73" s="840"/>
      <c r="AW73" s="840"/>
      <c r="AX73" s="840"/>
      <c r="AY73" s="840"/>
      <c r="AZ73" s="842"/>
      <c r="BA73" s="842"/>
      <c r="BB73" s="842"/>
      <c r="BC73" s="842"/>
      <c r="BD73" s="843"/>
      <c r="BE73" s="225"/>
      <c r="BF73" s="225"/>
      <c r="BG73" s="225"/>
      <c r="BH73" s="225"/>
      <c r="BI73" s="225"/>
      <c r="BJ73" s="225"/>
      <c r="BK73" s="225"/>
      <c r="BL73" s="225"/>
      <c r="BM73" s="225"/>
      <c r="BN73" s="225"/>
      <c r="BO73" s="225"/>
      <c r="BP73" s="225"/>
      <c r="BQ73" s="222">
        <v>67</v>
      </c>
      <c r="BR73" s="227"/>
      <c r="BS73" s="869"/>
      <c r="BT73" s="870"/>
      <c r="BU73" s="870"/>
      <c r="BV73" s="870"/>
      <c r="BW73" s="870"/>
      <c r="BX73" s="870"/>
      <c r="BY73" s="870"/>
      <c r="BZ73" s="870"/>
      <c r="CA73" s="870"/>
      <c r="CB73" s="870"/>
      <c r="CC73" s="870"/>
      <c r="CD73" s="870"/>
      <c r="CE73" s="870"/>
      <c r="CF73" s="870"/>
      <c r="CG73" s="875"/>
      <c r="CH73" s="872"/>
      <c r="CI73" s="873"/>
      <c r="CJ73" s="873"/>
      <c r="CK73" s="873"/>
      <c r="CL73" s="874"/>
      <c r="CM73" s="872"/>
      <c r="CN73" s="873"/>
      <c r="CO73" s="873"/>
      <c r="CP73" s="873"/>
      <c r="CQ73" s="874"/>
      <c r="CR73" s="872"/>
      <c r="CS73" s="873"/>
      <c r="CT73" s="873"/>
      <c r="CU73" s="873"/>
      <c r="CV73" s="874"/>
      <c r="CW73" s="872"/>
      <c r="CX73" s="873"/>
      <c r="CY73" s="873"/>
      <c r="CZ73" s="873"/>
      <c r="DA73" s="874"/>
      <c r="DB73" s="872"/>
      <c r="DC73" s="873"/>
      <c r="DD73" s="873"/>
      <c r="DE73" s="873"/>
      <c r="DF73" s="874"/>
      <c r="DG73" s="872"/>
      <c r="DH73" s="873"/>
      <c r="DI73" s="873"/>
      <c r="DJ73" s="873"/>
      <c r="DK73" s="874"/>
      <c r="DL73" s="872"/>
      <c r="DM73" s="873"/>
      <c r="DN73" s="873"/>
      <c r="DO73" s="873"/>
      <c r="DP73" s="874"/>
      <c r="DQ73" s="872"/>
      <c r="DR73" s="873"/>
      <c r="DS73" s="873"/>
      <c r="DT73" s="873"/>
      <c r="DU73" s="874"/>
      <c r="DV73" s="869"/>
      <c r="DW73" s="870"/>
      <c r="DX73" s="870"/>
      <c r="DY73" s="870"/>
      <c r="DZ73" s="871"/>
      <c r="EA73" s="214"/>
    </row>
    <row r="74" spans="1:131" ht="26.25" customHeight="1" x14ac:dyDescent="0.15">
      <c r="A74" s="222">
        <v>7</v>
      </c>
      <c r="B74" s="883" t="s">
        <v>585</v>
      </c>
      <c r="C74" s="884"/>
      <c r="D74" s="884"/>
      <c r="E74" s="884"/>
      <c r="F74" s="884"/>
      <c r="G74" s="884"/>
      <c r="H74" s="884"/>
      <c r="I74" s="884"/>
      <c r="J74" s="884"/>
      <c r="K74" s="884"/>
      <c r="L74" s="884"/>
      <c r="M74" s="884"/>
      <c r="N74" s="884"/>
      <c r="O74" s="884"/>
      <c r="P74" s="885"/>
      <c r="Q74" s="886">
        <v>4</v>
      </c>
      <c r="R74" s="840"/>
      <c r="S74" s="840"/>
      <c r="T74" s="840"/>
      <c r="U74" s="840"/>
      <c r="V74" s="840">
        <v>2</v>
      </c>
      <c r="W74" s="840"/>
      <c r="X74" s="840"/>
      <c r="Y74" s="840"/>
      <c r="Z74" s="840"/>
      <c r="AA74" s="840">
        <v>2</v>
      </c>
      <c r="AB74" s="840"/>
      <c r="AC74" s="840"/>
      <c r="AD74" s="840"/>
      <c r="AE74" s="840"/>
      <c r="AF74" s="840">
        <v>2</v>
      </c>
      <c r="AG74" s="840"/>
      <c r="AH74" s="840"/>
      <c r="AI74" s="840"/>
      <c r="AJ74" s="840"/>
      <c r="AK74" s="840">
        <v>0</v>
      </c>
      <c r="AL74" s="840"/>
      <c r="AM74" s="840"/>
      <c r="AN74" s="840"/>
      <c r="AO74" s="840"/>
      <c r="AP74" s="840" t="s">
        <v>578</v>
      </c>
      <c r="AQ74" s="840"/>
      <c r="AR74" s="840"/>
      <c r="AS74" s="840"/>
      <c r="AT74" s="840"/>
      <c r="AU74" s="840" t="s">
        <v>578</v>
      </c>
      <c r="AV74" s="840"/>
      <c r="AW74" s="840"/>
      <c r="AX74" s="840"/>
      <c r="AY74" s="840"/>
      <c r="AZ74" s="842"/>
      <c r="BA74" s="842"/>
      <c r="BB74" s="842"/>
      <c r="BC74" s="842"/>
      <c r="BD74" s="843"/>
      <c r="BE74" s="225"/>
      <c r="BF74" s="225"/>
      <c r="BG74" s="225"/>
      <c r="BH74" s="225"/>
      <c r="BI74" s="225"/>
      <c r="BJ74" s="225"/>
      <c r="BK74" s="225"/>
      <c r="BL74" s="225"/>
      <c r="BM74" s="225"/>
      <c r="BN74" s="225"/>
      <c r="BO74" s="225"/>
      <c r="BP74" s="225"/>
      <c r="BQ74" s="222">
        <v>68</v>
      </c>
      <c r="BR74" s="227"/>
      <c r="BS74" s="869"/>
      <c r="BT74" s="870"/>
      <c r="BU74" s="870"/>
      <c r="BV74" s="870"/>
      <c r="BW74" s="870"/>
      <c r="BX74" s="870"/>
      <c r="BY74" s="870"/>
      <c r="BZ74" s="870"/>
      <c r="CA74" s="870"/>
      <c r="CB74" s="870"/>
      <c r="CC74" s="870"/>
      <c r="CD74" s="870"/>
      <c r="CE74" s="870"/>
      <c r="CF74" s="870"/>
      <c r="CG74" s="875"/>
      <c r="CH74" s="872"/>
      <c r="CI74" s="873"/>
      <c r="CJ74" s="873"/>
      <c r="CK74" s="873"/>
      <c r="CL74" s="874"/>
      <c r="CM74" s="872"/>
      <c r="CN74" s="873"/>
      <c r="CO74" s="873"/>
      <c r="CP74" s="873"/>
      <c r="CQ74" s="874"/>
      <c r="CR74" s="872"/>
      <c r="CS74" s="873"/>
      <c r="CT74" s="873"/>
      <c r="CU74" s="873"/>
      <c r="CV74" s="874"/>
      <c r="CW74" s="872"/>
      <c r="CX74" s="873"/>
      <c r="CY74" s="873"/>
      <c r="CZ74" s="873"/>
      <c r="DA74" s="874"/>
      <c r="DB74" s="872"/>
      <c r="DC74" s="873"/>
      <c r="DD74" s="873"/>
      <c r="DE74" s="873"/>
      <c r="DF74" s="874"/>
      <c r="DG74" s="872"/>
      <c r="DH74" s="873"/>
      <c r="DI74" s="873"/>
      <c r="DJ74" s="873"/>
      <c r="DK74" s="874"/>
      <c r="DL74" s="872"/>
      <c r="DM74" s="873"/>
      <c r="DN74" s="873"/>
      <c r="DO74" s="873"/>
      <c r="DP74" s="874"/>
      <c r="DQ74" s="872"/>
      <c r="DR74" s="873"/>
      <c r="DS74" s="873"/>
      <c r="DT74" s="873"/>
      <c r="DU74" s="874"/>
      <c r="DV74" s="869"/>
      <c r="DW74" s="870"/>
      <c r="DX74" s="870"/>
      <c r="DY74" s="870"/>
      <c r="DZ74" s="871"/>
      <c r="EA74" s="214"/>
    </row>
    <row r="75" spans="1:131" ht="26.25" customHeight="1" x14ac:dyDescent="0.15">
      <c r="A75" s="222">
        <v>8</v>
      </c>
      <c r="B75" s="883" t="s">
        <v>586</v>
      </c>
      <c r="C75" s="884"/>
      <c r="D75" s="884"/>
      <c r="E75" s="884"/>
      <c r="F75" s="884"/>
      <c r="G75" s="884"/>
      <c r="H75" s="884"/>
      <c r="I75" s="884"/>
      <c r="J75" s="884"/>
      <c r="K75" s="884"/>
      <c r="L75" s="884"/>
      <c r="M75" s="884"/>
      <c r="N75" s="884"/>
      <c r="O75" s="884"/>
      <c r="P75" s="885"/>
      <c r="Q75" s="887">
        <v>231</v>
      </c>
      <c r="R75" s="888"/>
      <c r="S75" s="888"/>
      <c r="T75" s="888"/>
      <c r="U75" s="844"/>
      <c r="V75" s="889">
        <v>150</v>
      </c>
      <c r="W75" s="888"/>
      <c r="X75" s="888"/>
      <c r="Y75" s="888"/>
      <c r="Z75" s="844"/>
      <c r="AA75" s="889">
        <v>81</v>
      </c>
      <c r="AB75" s="888"/>
      <c r="AC75" s="888"/>
      <c r="AD75" s="888"/>
      <c r="AE75" s="844"/>
      <c r="AF75" s="889">
        <v>81</v>
      </c>
      <c r="AG75" s="888"/>
      <c r="AH75" s="888"/>
      <c r="AI75" s="888"/>
      <c r="AJ75" s="844"/>
      <c r="AK75" s="889" t="s">
        <v>578</v>
      </c>
      <c r="AL75" s="888"/>
      <c r="AM75" s="888"/>
      <c r="AN75" s="888"/>
      <c r="AO75" s="844"/>
      <c r="AP75" s="889" t="s">
        <v>578</v>
      </c>
      <c r="AQ75" s="888"/>
      <c r="AR75" s="888"/>
      <c r="AS75" s="888"/>
      <c r="AT75" s="844"/>
      <c r="AU75" s="889" t="s">
        <v>578</v>
      </c>
      <c r="AV75" s="888"/>
      <c r="AW75" s="888"/>
      <c r="AX75" s="888"/>
      <c r="AY75" s="844"/>
      <c r="AZ75" s="842"/>
      <c r="BA75" s="842"/>
      <c r="BB75" s="842"/>
      <c r="BC75" s="842"/>
      <c r="BD75" s="843"/>
      <c r="BE75" s="225"/>
      <c r="BF75" s="225"/>
      <c r="BG75" s="225"/>
      <c r="BH75" s="225"/>
      <c r="BI75" s="225"/>
      <c r="BJ75" s="225"/>
      <c r="BK75" s="225"/>
      <c r="BL75" s="225"/>
      <c r="BM75" s="225"/>
      <c r="BN75" s="225"/>
      <c r="BO75" s="225"/>
      <c r="BP75" s="225"/>
      <c r="BQ75" s="222">
        <v>69</v>
      </c>
      <c r="BR75" s="227"/>
      <c r="BS75" s="869"/>
      <c r="BT75" s="870"/>
      <c r="BU75" s="870"/>
      <c r="BV75" s="870"/>
      <c r="BW75" s="870"/>
      <c r="BX75" s="870"/>
      <c r="BY75" s="870"/>
      <c r="BZ75" s="870"/>
      <c r="CA75" s="870"/>
      <c r="CB75" s="870"/>
      <c r="CC75" s="870"/>
      <c r="CD75" s="870"/>
      <c r="CE75" s="870"/>
      <c r="CF75" s="870"/>
      <c r="CG75" s="875"/>
      <c r="CH75" s="872"/>
      <c r="CI75" s="873"/>
      <c r="CJ75" s="873"/>
      <c r="CK75" s="873"/>
      <c r="CL75" s="874"/>
      <c r="CM75" s="872"/>
      <c r="CN75" s="873"/>
      <c r="CO75" s="873"/>
      <c r="CP75" s="873"/>
      <c r="CQ75" s="874"/>
      <c r="CR75" s="872"/>
      <c r="CS75" s="873"/>
      <c r="CT75" s="873"/>
      <c r="CU75" s="873"/>
      <c r="CV75" s="874"/>
      <c r="CW75" s="872"/>
      <c r="CX75" s="873"/>
      <c r="CY75" s="873"/>
      <c r="CZ75" s="873"/>
      <c r="DA75" s="874"/>
      <c r="DB75" s="872"/>
      <c r="DC75" s="873"/>
      <c r="DD75" s="873"/>
      <c r="DE75" s="873"/>
      <c r="DF75" s="874"/>
      <c r="DG75" s="872"/>
      <c r="DH75" s="873"/>
      <c r="DI75" s="873"/>
      <c r="DJ75" s="873"/>
      <c r="DK75" s="874"/>
      <c r="DL75" s="872"/>
      <c r="DM75" s="873"/>
      <c r="DN75" s="873"/>
      <c r="DO75" s="873"/>
      <c r="DP75" s="874"/>
      <c r="DQ75" s="872"/>
      <c r="DR75" s="873"/>
      <c r="DS75" s="873"/>
      <c r="DT75" s="873"/>
      <c r="DU75" s="874"/>
      <c r="DV75" s="869"/>
      <c r="DW75" s="870"/>
      <c r="DX75" s="870"/>
      <c r="DY75" s="870"/>
      <c r="DZ75" s="871"/>
      <c r="EA75" s="214"/>
    </row>
    <row r="76" spans="1:131" ht="26.25" customHeight="1" x14ac:dyDescent="0.15">
      <c r="A76" s="222">
        <v>9</v>
      </c>
      <c r="B76" s="883" t="s">
        <v>587</v>
      </c>
      <c r="C76" s="884"/>
      <c r="D76" s="884"/>
      <c r="E76" s="884"/>
      <c r="F76" s="884"/>
      <c r="G76" s="884"/>
      <c r="H76" s="884"/>
      <c r="I76" s="884"/>
      <c r="J76" s="884"/>
      <c r="K76" s="884"/>
      <c r="L76" s="884"/>
      <c r="M76" s="884"/>
      <c r="N76" s="884"/>
      <c r="O76" s="884"/>
      <c r="P76" s="885"/>
      <c r="Q76" s="887">
        <v>35</v>
      </c>
      <c r="R76" s="888"/>
      <c r="S76" s="888"/>
      <c r="T76" s="888"/>
      <c r="U76" s="844"/>
      <c r="V76" s="889">
        <v>23</v>
      </c>
      <c r="W76" s="888"/>
      <c r="X76" s="888"/>
      <c r="Y76" s="888"/>
      <c r="Z76" s="844"/>
      <c r="AA76" s="889">
        <v>12</v>
      </c>
      <c r="AB76" s="888"/>
      <c r="AC76" s="888"/>
      <c r="AD76" s="888"/>
      <c r="AE76" s="844"/>
      <c r="AF76" s="889">
        <v>12</v>
      </c>
      <c r="AG76" s="888"/>
      <c r="AH76" s="888"/>
      <c r="AI76" s="888"/>
      <c r="AJ76" s="844"/>
      <c r="AK76" s="889" t="s">
        <v>578</v>
      </c>
      <c r="AL76" s="888"/>
      <c r="AM76" s="888"/>
      <c r="AN76" s="888"/>
      <c r="AO76" s="844"/>
      <c r="AP76" s="889" t="s">
        <v>578</v>
      </c>
      <c r="AQ76" s="888"/>
      <c r="AR76" s="888"/>
      <c r="AS76" s="888"/>
      <c r="AT76" s="844"/>
      <c r="AU76" s="889" t="s">
        <v>578</v>
      </c>
      <c r="AV76" s="888"/>
      <c r="AW76" s="888"/>
      <c r="AX76" s="888"/>
      <c r="AY76" s="844"/>
      <c r="AZ76" s="842"/>
      <c r="BA76" s="842"/>
      <c r="BB76" s="842"/>
      <c r="BC76" s="842"/>
      <c r="BD76" s="843"/>
      <c r="BE76" s="225"/>
      <c r="BF76" s="225"/>
      <c r="BG76" s="225"/>
      <c r="BH76" s="225"/>
      <c r="BI76" s="225"/>
      <c r="BJ76" s="225"/>
      <c r="BK76" s="225"/>
      <c r="BL76" s="225"/>
      <c r="BM76" s="225"/>
      <c r="BN76" s="225"/>
      <c r="BO76" s="225"/>
      <c r="BP76" s="225"/>
      <c r="BQ76" s="222">
        <v>70</v>
      </c>
      <c r="BR76" s="227"/>
      <c r="BS76" s="869"/>
      <c r="BT76" s="870"/>
      <c r="BU76" s="870"/>
      <c r="BV76" s="870"/>
      <c r="BW76" s="870"/>
      <c r="BX76" s="870"/>
      <c r="BY76" s="870"/>
      <c r="BZ76" s="870"/>
      <c r="CA76" s="870"/>
      <c r="CB76" s="870"/>
      <c r="CC76" s="870"/>
      <c r="CD76" s="870"/>
      <c r="CE76" s="870"/>
      <c r="CF76" s="870"/>
      <c r="CG76" s="875"/>
      <c r="CH76" s="872"/>
      <c r="CI76" s="873"/>
      <c r="CJ76" s="873"/>
      <c r="CK76" s="873"/>
      <c r="CL76" s="874"/>
      <c r="CM76" s="872"/>
      <c r="CN76" s="873"/>
      <c r="CO76" s="873"/>
      <c r="CP76" s="873"/>
      <c r="CQ76" s="874"/>
      <c r="CR76" s="872"/>
      <c r="CS76" s="873"/>
      <c r="CT76" s="873"/>
      <c r="CU76" s="873"/>
      <c r="CV76" s="874"/>
      <c r="CW76" s="872"/>
      <c r="CX76" s="873"/>
      <c r="CY76" s="873"/>
      <c r="CZ76" s="873"/>
      <c r="DA76" s="874"/>
      <c r="DB76" s="872"/>
      <c r="DC76" s="873"/>
      <c r="DD76" s="873"/>
      <c r="DE76" s="873"/>
      <c r="DF76" s="874"/>
      <c r="DG76" s="872"/>
      <c r="DH76" s="873"/>
      <c r="DI76" s="873"/>
      <c r="DJ76" s="873"/>
      <c r="DK76" s="874"/>
      <c r="DL76" s="872"/>
      <c r="DM76" s="873"/>
      <c r="DN76" s="873"/>
      <c r="DO76" s="873"/>
      <c r="DP76" s="874"/>
      <c r="DQ76" s="872"/>
      <c r="DR76" s="873"/>
      <c r="DS76" s="873"/>
      <c r="DT76" s="873"/>
      <c r="DU76" s="874"/>
      <c r="DV76" s="869"/>
      <c r="DW76" s="870"/>
      <c r="DX76" s="870"/>
      <c r="DY76" s="870"/>
      <c r="DZ76" s="871"/>
      <c r="EA76" s="214"/>
    </row>
    <row r="77" spans="1:131" ht="26.25" customHeight="1" x14ac:dyDescent="0.15">
      <c r="A77" s="222">
        <v>10</v>
      </c>
      <c r="B77" s="883" t="s">
        <v>588</v>
      </c>
      <c r="C77" s="884"/>
      <c r="D77" s="884"/>
      <c r="E77" s="884"/>
      <c r="F77" s="884"/>
      <c r="G77" s="884"/>
      <c r="H77" s="884"/>
      <c r="I77" s="884"/>
      <c r="J77" s="884"/>
      <c r="K77" s="884"/>
      <c r="L77" s="884"/>
      <c r="M77" s="884"/>
      <c r="N77" s="884"/>
      <c r="O77" s="884"/>
      <c r="P77" s="885"/>
      <c r="Q77" s="887">
        <v>190</v>
      </c>
      <c r="R77" s="888"/>
      <c r="S77" s="888"/>
      <c r="T77" s="888"/>
      <c r="U77" s="844"/>
      <c r="V77" s="889">
        <v>186</v>
      </c>
      <c r="W77" s="888"/>
      <c r="X77" s="888"/>
      <c r="Y77" s="888"/>
      <c r="Z77" s="844"/>
      <c r="AA77" s="889">
        <v>3</v>
      </c>
      <c r="AB77" s="888"/>
      <c r="AC77" s="888"/>
      <c r="AD77" s="888"/>
      <c r="AE77" s="844"/>
      <c r="AF77" s="889">
        <v>3</v>
      </c>
      <c r="AG77" s="888"/>
      <c r="AH77" s="888"/>
      <c r="AI77" s="888"/>
      <c r="AJ77" s="844"/>
      <c r="AK77" s="889" t="s">
        <v>578</v>
      </c>
      <c r="AL77" s="888"/>
      <c r="AM77" s="888"/>
      <c r="AN77" s="888"/>
      <c r="AO77" s="844"/>
      <c r="AP77" s="889" t="s">
        <v>578</v>
      </c>
      <c r="AQ77" s="888"/>
      <c r="AR77" s="888"/>
      <c r="AS77" s="888"/>
      <c r="AT77" s="844"/>
      <c r="AU77" s="889" t="s">
        <v>578</v>
      </c>
      <c r="AV77" s="888"/>
      <c r="AW77" s="888"/>
      <c r="AX77" s="888"/>
      <c r="AY77" s="844"/>
      <c r="AZ77" s="842"/>
      <c r="BA77" s="842"/>
      <c r="BB77" s="842"/>
      <c r="BC77" s="842"/>
      <c r="BD77" s="843"/>
      <c r="BE77" s="225"/>
      <c r="BF77" s="225"/>
      <c r="BG77" s="225"/>
      <c r="BH77" s="225"/>
      <c r="BI77" s="225"/>
      <c r="BJ77" s="225"/>
      <c r="BK77" s="225"/>
      <c r="BL77" s="225"/>
      <c r="BM77" s="225"/>
      <c r="BN77" s="225"/>
      <c r="BO77" s="225"/>
      <c r="BP77" s="225"/>
      <c r="BQ77" s="222">
        <v>71</v>
      </c>
      <c r="BR77" s="227"/>
      <c r="BS77" s="869"/>
      <c r="BT77" s="870"/>
      <c r="BU77" s="870"/>
      <c r="BV77" s="870"/>
      <c r="BW77" s="870"/>
      <c r="BX77" s="870"/>
      <c r="BY77" s="870"/>
      <c r="BZ77" s="870"/>
      <c r="CA77" s="870"/>
      <c r="CB77" s="870"/>
      <c r="CC77" s="870"/>
      <c r="CD77" s="870"/>
      <c r="CE77" s="870"/>
      <c r="CF77" s="870"/>
      <c r="CG77" s="875"/>
      <c r="CH77" s="872"/>
      <c r="CI77" s="873"/>
      <c r="CJ77" s="873"/>
      <c r="CK77" s="873"/>
      <c r="CL77" s="874"/>
      <c r="CM77" s="872"/>
      <c r="CN77" s="873"/>
      <c r="CO77" s="873"/>
      <c r="CP77" s="873"/>
      <c r="CQ77" s="874"/>
      <c r="CR77" s="872"/>
      <c r="CS77" s="873"/>
      <c r="CT77" s="873"/>
      <c r="CU77" s="873"/>
      <c r="CV77" s="874"/>
      <c r="CW77" s="872"/>
      <c r="CX77" s="873"/>
      <c r="CY77" s="873"/>
      <c r="CZ77" s="873"/>
      <c r="DA77" s="874"/>
      <c r="DB77" s="872"/>
      <c r="DC77" s="873"/>
      <c r="DD77" s="873"/>
      <c r="DE77" s="873"/>
      <c r="DF77" s="874"/>
      <c r="DG77" s="872"/>
      <c r="DH77" s="873"/>
      <c r="DI77" s="873"/>
      <c r="DJ77" s="873"/>
      <c r="DK77" s="874"/>
      <c r="DL77" s="872"/>
      <c r="DM77" s="873"/>
      <c r="DN77" s="873"/>
      <c r="DO77" s="873"/>
      <c r="DP77" s="874"/>
      <c r="DQ77" s="872"/>
      <c r="DR77" s="873"/>
      <c r="DS77" s="873"/>
      <c r="DT77" s="873"/>
      <c r="DU77" s="874"/>
      <c r="DV77" s="869"/>
      <c r="DW77" s="870"/>
      <c r="DX77" s="870"/>
      <c r="DY77" s="870"/>
      <c r="DZ77" s="871"/>
      <c r="EA77" s="214"/>
    </row>
    <row r="78" spans="1:131" ht="26.25" customHeight="1" x14ac:dyDescent="0.15">
      <c r="A78" s="222">
        <v>11</v>
      </c>
      <c r="B78" s="883" t="s">
        <v>589</v>
      </c>
      <c r="C78" s="884"/>
      <c r="D78" s="884"/>
      <c r="E78" s="884"/>
      <c r="F78" s="884"/>
      <c r="G78" s="884"/>
      <c r="H78" s="884"/>
      <c r="I78" s="884"/>
      <c r="J78" s="884"/>
      <c r="K78" s="884"/>
      <c r="L78" s="884"/>
      <c r="M78" s="884"/>
      <c r="N78" s="884"/>
      <c r="O78" s="884"/>
      <c r="P78" s="885"/>
      <c r="Q78" s="886">
        <v>239380</v>
      </c>
      <c r="R78" s="840"/>
      <c r="S78" s="840"/>
      <c r="T78" s="840"/>
      <c r="U78" s="840"/>
      <c r="V78" s="840">
        <v>224695</v>
      </c>
      <c r="W78" s="840"/>
      <c r="X78" s="840"/>
      <c r="Y78" s="840"/>
      <c r="Z78" s="840"/>
      <c r="AA78" s="840">
        <v>14685</v>
      </c>
      <c r="AB78" s="840"/>
      <c r="AC78" s="840"/>
      <c r="AD78" s="840"/>
      <c r="AE78" s="840"/>
      <c r="AF78" s="840">
        <v>14685</v>
      </c>
      <c r="AG78" s="840"/>
      <c r="AH78" s="840"/>
      <c r="AI78" s="840"/>
      <c r="AJ78" s="840"/>
      <c r="AK78" s="889" t="s">
        <v>578</v>
      </c>
      <c r="AL78" s="888"/>
      <c r="AM78" s="888"/>
      <c r="AN78" s="888"/>
      <c r="AO78" s="844"/>
      <c r="AP78" s="889" t="s">
        <v>578</v>
      </c>
      <c r="AQ78" s="888"/>
      <c r="AR78" s="888"/>
      <c r="AS78" s="888"/>
      <c r="AT78" s="844"/>
      <c r="AU78" s="889" t="s">
        <v>578</v>
      </c>
      <c r="AV78" s="888"/>
      <c r="AW78" s="888"/>
      <c r="AX78" s="888"/>
      <c r="AY78" s="844"/>
      <c r="AZ78" s="842"/>
      <c r="BA78" s="842"/>
      <c r="BB78" s="842"/>
      <c r="BC78" s="842"/>
      <c r="BD78" s="843"/>
      <c r="BE78" s="225"/>
      <c r="BF78" s="225"/>
      <c r="BG78" s="225"/>
      <c r="BH78" s="225"/>
      <c r="BI78" s="225"/>
      <c r="BJ78" s="214"/>
      <c r="BK78" s="214"/>
      <c r="BL78" s="214"/>
      <c r="BM78" s="214"/>
      <c r="BN78" s="214"/>
      <c r="BO78" s="225"/>
      <c r="BP78" s="225"/>
      <c r="BQ78" s="222">
        <v>72</v>
      </c>
      <c r="BR78" s="227"/>
      <c r="BS78" s="869"/>
      <c r="BT78" s="870"/>
      <c r="BU78" s="870"/>
      <c r="BV78" s="870"/>
      <c r="BW78" s="870"/>
      <c r="BX78" s="870"/>
      <c r="BY78" s="870"/>
      <c r="BZ78" s="870"/>
      <c r="CA78" s="870"/>
      <c r="CB78" s="870"/>
      <c r="CC78" s="870"/>
      <c r="CD78" s="870"/>
      <c r="CE78" s="870"/>
      <c r="CF78" s="870"/>
      <c r="CG78" s="875"/>
      <c r="CH78" s="872"/>
      <c r="CI78" s="873"/>
      <c r="CJ78" s="873"/>
      <c r="CK78" s="873"/>
      <c r="CL78" s="874"/>
      <c r="CM78" s="872"/>
      <c r="CN78" s="873"/>
      <c r="CO78" s="873"/>
      <c r="CP78" s="873"/>
      <c r="CQ78" s="874"/>
      <c r="CR78" s="872"/>
      <c r="CS78" s="873"/>
      <c r="CT78" s="873"/>
      <c r="CU78" s="873"/>
      <c r="CV78" s="874"/>
      <c r="CW78" s="872"/>
      <c r="CX78" s="873"/>
      <c r="CY78" s="873"/>
      <c r="CZ78" s="873"/>
      <c r="DA78" s="874"/>
      <c r="DB78" s="872"/>
      <c r="DC78" s="873"/>
      <c r="DD78" s="873"/>
      <c r="DE78" s="873"/>
      <c r="DF78" s="874"/>
      <c r="DG78" s="872"/>
      <c r="DH78" s="873"/>
      <c r="DI78" s="873"/>
      <c r="DJ78" s="873"/>
      <c r="DK78" s="874"/>
      <c r="DL78" s="872"/>
      <c r="DM78" s="873"/>
      <c r="DN78" s="873"/>
      <c r="DO78" s="873"/>
      <c r="DP78" s="874"/>
      <c r="DQ78" s="872"/>
      <c r="DR78" s="873"/>
      <c r="DS78" s="873"/>
      <c r="DT78" s="873"/>
      <c r="DU78" s="874"/>
      <c r="DV78" s="869"/>
      <c r="DW78" s="870"/>
      <c r="DX78" s="870"/>
      <c r="DY78" s="870"/>
      <c r="DZ78" s="871"/>
      <c r="EA78" s="214"/>
    </row>
    <row r="79" spans="1:131" ht="26.25" customHeight="1" x14ac:dyDescent="0.15">
      <c r="A79" s="222">
        <v>12</v>
      </c>
      <c r="B79" s="883" t="s">
        <v>590</v>
      </c>
      <c r="C79" s="884"/>
      <c r="D79" s="884"/>
      <c r="E79" s="884"/>
      <c r="F79" s="884"/>
      <c r="G79" s="884"/>
      <c r="H79" s="884"/>
      <c r="I79" s="884"/>
      <c r="J79" s="884"/>
      <c r="K79" s="884"/>
      <c r="L79" s="884"/>
      <c r="M79" s="884"/>
      <c r="N79" s="884"/>
      <c r="O79" s="884"/>
      <c r="P79" s="885"/>
      <c r="Q79" s="886">
        <v>168</v>
      </c>
      <c r="R79" s="840"/>
      <c r="S79" s="840"/>
      <c r="T79" s="840"/>
      <c r="U79" s="840"/>
      <c r="V79" s="840">
        <v>162</v>
      </c>
      <c r="W79" s="840"/>
      <c r="X79" s="840"/>
      <c r="Y79" s="840"/>
      <c r="Z79" s="840"/>
      <c r="AA79" s="840">
        <v>6</v>
      </c>
      <c r="AB79" s="840"/>
      <c r="AC79" s="840"/>
      <c r="AD79" s="840"/>
      <c r="AE79" s="840"/>
      <c r="AF79" s="840">
        <v>6</v>
      </c>
      <c r="AG79" s="840"/>
      <c r="AH79" s="840"/>
      <c r="AI79" s="840"/>
      <c r="AJ79" s="840"/>
      <c r="AK79" s="840">
        <v>7</v>
      </c>
      <c r="AL79" s="840"/>
      <c r="AM79" s="840"/>
      <c r="AN79" s="840"/>
      <c r="AO79" s="840"/>
      <c r="AP79" s="889" t="s">
        <v>578</v>
      </c>
      <c r="AQ79" s="888"/>
      <c r="AR79" s="888"/>
      <c r="AS79" s="888"/>
      <c r="AT79" s="844"/>
      <c r="AU79" s="889" t="s">
        <v>578</v>
      </c>
      <c r="AV79" s="888"/>
      <c r="AW79" s="888"/>
      <c r="AX79" s="888"/>
      <c r="AY79" s="844"/>
      <c r="AZ79" s="842"/>
      <c r="BA79" s="842"/>
      <c r="BB79" s="842"/>
      <c r="BC79" s="842"/>
      <c r="BD79" s="843"/>
      <c r="BE79" s="225"/>
      <c r="BF79" s="225"/>
      <c r="BG79" s="225"/>
      <c r="BH79" s="225"/>
      <c r="BI79" s="225"/>
      <c r="BJ79" s="214"/>
      <c r="BK79" s="214"/>
      <c r="BL79" s="214"/>
      <c r="BM79" s="214"/>
      <c r="BN79" s="214"/>
      <c r="BO79" s="225"/>
      <c r="BP79" s="225"/>
      <c r="BQ79" s="222">
        <v>73</v>
      </c>
      <c r="BR79" s="227"/>
      <c r="BS79" s="869"/>
      <c r="BT79" s="870"/>
      <c r="BU79" s="870"/>
      <c r="BV79" s="870"/>
      <c r="BW79" s="870"/>
      <c r="BX79" s="870"/>
      <c r="BY79" s="870"/>
      <c r="BZ79" s="870"/>
      <c r="CA79" s="870"/>
      <c r="CB79" s="870"/>
      <c r="CC79" s="870"/>
      <c r="CD79" s="870"/>
      <c r="CE79" s="870"/>
      <c r="CF79" s="870"/>
      <c r="CG79" s="875"/>
      <c r="CH79" s="872"/>
      <c r="CI79" s="873"/>
      <c r="CJ79" s="873"/>
      <c r="CK79" s="873"/>
      <c r="CL79" s="874"/>
      <c r="CM79" s="872"/>
      <c r="CN79" s="873"/>
      <c r="CO79" s="873"/>
      <c r="CP79" s="873"/>
      <c r="CQ79" s="874"/>
      <c r="CR79" s="872"/>
      <c r="CS79" s="873"/>
      <c r="CT79" s="873"/>
      <c r="CU79" s="873"/>
      <c r="CV79" s="874"/>
      <c r="CW79" s="872"/>
      <c r="CX79" s="873"/>
      <c r="CY79" s="873"/>
      <c r="CZ79" s="873"/>
      <c r="DA79" s="874"/>
      <c r="DB79" s="872"/>
      <c r="DC79" s="873"/>
      <c r="DD79" s="873"/>
      <c r="DE79" s="873"/>
      <c r="DF79" s="874"/>
      <c r="DG79" s="872"/>
      <c r="DH79" s="873"/>
      <c r="DI79" s="873"/>
      <c r="DJ79" s="873"/>
      <c r="DK79" s="874"/>
      <c r="DL79" s="872"/>
      <c r="DM79" s="873"/>
      <c r="DN79" s="873"/>
      <c r="DO79" s="873"/>
      <c r="DP79" s="874"/>
      <c r="DQ79" s="872"/>
      <c r="DR79" s="873"/>
      <c r="DS79" s="873"/>
      <c r="DT79" s="873"/>
      <c r="DU79" s="874"/>
      <c r="DV79" s="869"/>
      <c r="DW79" s="870"/>
      <c r="DX79" s="870"/>
      <c r="DY79" s="870"/>
      <c r="DZ79" s="871"/>
      <c r="EA79" s="214"/>
    </row>
    <row r="80" spans="1:131" ht="26.25" customHeight="1" x14ac:dyDescent="0.15">
      <c r="A80" s="222">
        <v>13</v>
      </c>
      <c r="B80" s="883" t="s">
        <v>591</v>
      </c>
      <c r="C80" s="884"/>
      <c r="D80" s="884"/>
      <c r="E80" s="884"/>
      <c r="F80" s="884"/>
      <c r="G80" s="884"/>
      <c r="H80" s="884"/>
      <c r="I80" s="884"/>
      <c r="J80" s="884"/>
      <c r="K80" s="884"/>
      <c r="L80" s="884"/>
      <c r="M80" s="884"/>
      <c r="N80" s="884"/>
      <c r="O80" s="884"/>
      <c r="P80" s="885"/>
      <c r="Q80" s="886">
        <v>12</v>
      </c>
      <c r="R80" s="840"/>
      <c r="S80" s="840"/>
      <c r="T80" s="840"/>
      <c r="U80" s="840"/>
      <c r="V80" s="840">
        <v>12</v>
      </c>
      <c r="W80" s="840"/>
      <c r="X80" s="840"/>
      <c r="Y80" s="840"/>
      <c r="Z80" s="840"/>
      <c r="AA80" s="840">
        <v>0</v>
      </c>
      <c r="AB80" s="840"/>
      <c r="AC80" s="840"/>
      <c r="AD80" s="840"/>
      <c r="AE80" s="840"/>
      <c r="AF80" s="840">
        <v>0</v>
      </c>
      <c r="AG80" s="840"/>
      <c r="AH80" s="840"/>
      <c r="AI80" s="840"/>
      <c r="AJ80" s="840"/>
      <c r="AK80" s="840" t="s">
        <v>578</v>
      </c>
      <c r="AL80" s="840"/>
      <c r="AM80" s="840"/>
      <c r="AN80" s="840"/>
      <c r="AO80" s="840"/>
      <c r="AP80" s="840" t="s">
        <v>578</v>
      </c>
      <c r="AQ80" s="840"/>
      <c r="AR80" s="840"/>
      <c r="AS80" s="840"/>
      <c r="AT80" s="840"/>
      <c r="AU80" s="840" t="s">
        <v>578</v>
      </c>
      <c r="AV80" s="840"/>
      <c r="AW80" s="840"/>
      <c r="AX80" s="840"/>
      <c r="AY80" s="840"/>
      <c r="AZ80" s="842"/>
      <c r="BA80" s="842"/>
      <c r="BB80" s="842"/>
      <c r="BC80" s="842"/>
      <c r="BD80" s="843"/>
      <c r="BE80" s="225"/>
      <c r="BF80" s="225"/>
      <c r="BG80" s="225"/>
      <c r="BH80" s="225"/>
      <c r="BI80" s="225"/>
      <c r="BJ80" s="225"/>
      <c r="BK80" s="225"/>
      <c r="BL80" s="225"/>
      <c r="BM80" s="225"/>
      <c r="BN80" s="225"/>
      <c r="BO80" s="225"/>
      <c r="BP80" s="225"/>
      <c r="BQ80" s="222">
        <v>74</v>
      </c>
      <c r="BR80" s="227"/>
      <c r="BS80" s="869"/>
      <c r="BT80" s="870"/>
      <c r="BU80" s="870"/>
      <c r="BV80" s="870"/>
      <c r="BW80" s="870"/>
      <c r="BX80" s="870"/>
      <c r="BY80" s="870"/>
      <c r="BZ80" s="870"/>
      <c r="CA80" s="870"/>
      <c r="CB80" s="870"/>
      <c r="CC80" s="870"/>
      <c r="CD80" s="870"/>
      <c r="CE80" s="870"/>
      <c r="CF80" s="870"/>
      <c r="CG80" s="875"/>
      <c r="CH80" s="872"/>
      <c r="CI80" s="873"/>
      <c r="CJ80" s="873"/>
      <c r="CK80" s="873"/>
      <c r="CL80" s="874"/>
      <c r="CM80" s="872"/>
      <c r="CN80" s="873"/>
      <c r="CO80" s="873"/>
      <c r="CP80" s="873"/>
      <c r="CQ80" s="874"/>
      <c r="CR80" s="872"/>
      <c r="CS80" s="873"/>
      <c r="CT80" s="873"/>
      <c r="CU80" s="873"/>
      <c r="CV80" s="874"/>
      <c r="CW80" s="872"/>
      <c r="CX80" s="873"/>
      <c r="CY80" s="873"/>
      <c r="CZ80" s="873"/>
      <c r="DA80" s="874"/>
      <c r="DB80" s="872"/>
      <c r="DC80" s="873"/>
      <c r="DD80" s="873"/>
      <c r="DE80" s="873"/>
      <c r="DF80" s="874"/>
      <c r="DG80" s="872"/>
      <c r="DH80" s="873"/>
      <c r="DI80" s="873"/>
      <c r="DJ80" s="873"/>
      <c r="DK80" s="874"/>
      <c r="DL80" s="872"/>
      <c r="DM80" s="873"/>
      <c r="DN80" s="873"/>
      <c r="DO80" s="873"/>
      <c r="DP80" s="874"/>
      <c r="DQ80" s="872"/>
      <c r="DR80" s="873"/>
      <c r="DS80" s="873"/>
      <c r="DT80" s="873"/>
      <c r="DU80" s="874"/>
      <c r="DV80" s="869"/>
      <c r="DW80" s="870"/>
      <c r="DX80" s="870"/>
      <c r="DY80" s="870"/>
      <c r="DZ80" s="871"/>
      <c r="EA80" s="214"/>
    </row>
    <row r="81" spans="1:131" ht="26.25" customHeight="1" x14ac:dyDescent="0.15">
      <c r="A81" s="222">
        <v>14</v>
      </c>
      <c r="B81" s="883" t="s">
        <v>592</v>
      </c>
      <c r="C81" s="884"/>
      <c r="D81" s="884"/>
      <c r="E81" s="884"/>
      <c r="F81" s="884"/>
      <c r="G81" s="884"/>
      <c r="H81" s="884"/>
      <c r="I81" s="884"/>
      <c r="J81" s="884"/>
      <c r="K81" s="884"/>
      <c r="L81" s="884"/>
      <c r="M81" s="884"/>
      <c r="N81" s="884"/>
      <c r="O81" s="884"/>
      <c r="P81" s="885"/>
      <c r="Q81" s="886">
        <v>402</v>
      </c>
      <c r="R81" s="840"/>
      <c r="S81" s="840"/>
      <c r="T81" s="840"/>
      <c r="U81" s="840"/>
      <c r="V81" s="840">
        <v>375</v>
      </c>
      <c r="W81" s="840"/>
      <c r="X81" s="840"/>
      <c r="Y81" s="840"/>
      <c r="Z81" s="840"/>
      <c r="AA81" s="840">
        <v>27</v>
      </c>
      <c r="AB81" s="840"/>
      <c r="AC81" s="840"/>
      <c r="AD81" s="840"/>
      <c r="AE81" s="840"/>
      <c r="AF81" s="840">
        <v>27</v>
      </c>
      <c r="AG81" s="840"/>
      <c r="AH81" s="840"/>
      <c r="AI81" s="840"/>
      <c r="AJ81" s="840"/>
      <c r="AK81" s="840" t="s">
        <v>578</v>
      </c>
      <c r="AL81" s="840"/>
      <c r="AM81" s="840"/>
      <c r="AN81" s="840"/>
      <c r="AO81" s="840"/>
      <c r="AP81" s="840" t="s">
        <v>578</v>
      </c>
      <c r="AQ81" s="840"/>
      <c r="AR81" s="840"/>
      <c r="AS81" s="840"/>
      <c r="AT81" s="840"/>
      <c r="AU81" s="840" t="s">
        <v>578</v>
      </c>
      <c r="AV81" s="840"/>
      <c r="AW81" s="840"/>
      <c r="AX81" s="840"/>
      <c r="AY81" s="840"/>
      <c r="AZ81" s="842"/>
      <c r="BA81" s="842"/>
      <c r="BB81" s="842"/>
      <c r="BC81" s="842"/>
      <c r="BD81" s="843"/>
      <c r="BE81" s="225"/>
      <c r="BF81" s="225"/>
      <c r="BG81" s="225"/>
      <c r="BH81" s="225"/>
      <c r="BI81" s="225"/>
      <c r="BJ81" s="225"/>
      <c r="BK81" s="225"/>
      <c r="BL81" s="225"/>
      <c r="BM81" s="225"/>
      <c r="BN81" s="225"/>
      <c r="BO81" s="225"/>
      <c r="BP81" s="225"/>
      <c r="BQ81" s="222">
        <v>75</v>
      </c>
      <c r="BR81" s="227"/>
      <c r="BS81" s="869"/>
      <c r="BT81" s="870"/>
      <c r="BU81" s="870"/>
      <c r="BV81" s="870"/>
      <c r="BW81" s="870"/>
      <c r="BX81" s="870"/>
      <c r="BY81" s="870"/>
      <c r="BZ81" s="870"/>
      <c r="CA81" s="870"/>
      <c r="CB81" s="870"/>
      <c r="CC81" s="870"/>
      <c r="CD81" s="870"/>
      <c r="CE81" s="870"/>
      <c r="CF81" s="870"/>
      <c r="CG81" s="875"/>
      <c r="CH81" s="872"/>
      <c r="CI81" s="873"/>
      <c r="CJ81" s="873"/>
      <c r="CK81" s="873"/>
      <c r="CL81" s="874"/>
      <c r="CM81" s="872"/>
      <c r="CN81" s="873"/>
      <c r="CO81" s="873"/>
      <c r="CP81" s="873"/>
      <c r="CQ81" s="874"/>
      <c r="CR81" s="872"/>
      <c r="CS81" s="873"/>
      <c r="CT81" s="873"/>
      <c r="CU81" s="873"/>
      <c r="CV81" s="874"/>
      <c r="CW81" s="872"/>
      <c r="CX81" s="873"/>
      <c r="CY81" s="873"/>
      <c r="CZ81" s="873"/>
      <c r="DA81" s="874"/>
      <c r="DB81" s="872"/>
      <c r="DC81" s="873"/>
      <c r="DD81" s="873"/>
      <c r="DE81" s="873"/>
      <c r="DF81" s="874"/>
      <c r="DG81" s="872"/>
      <c r="DH81" s="873"/>
      <c r="DI81" s="873"/>
      <c r="DJ81" s="873"/>
      <c r="DK81" s="874"/>
      <c r="DL81" s="872"/>
      <c r="DM81" s="873"/>
      <c r="DN81" s="873"/>
      <c r="DO81" s="873"/>
      <c r="DP81" s="874"/>
      <c r="DQ81" s="872"/>
      <c r="DR81" s="873"/>
      <c r="DS81" s="873"/>
      <c r="DT81" s="873"/>
      <c r="DU81" s="874"/>
      <c r="DV81" s="869"/>
      <c r="DW81" s="870"/>
      <c r="DX81" s="870"/>
      <c r="DY81" s="870"/>
      <c r="DZ81" s="871"/>
      <c r="EA81" s="214"/>
    </row>
    <row r="82" spans="1:131" ht="26.25" customHeight="1" x14ac:dyDescent="0.15">
      <c r="A82" s="222">
        <v>15</v>
      </c>
      <c r="B82" s="883" t="s">
        <v>593</v>
      </c>
      <c r="C82" s="884"/>
      <c r="D82" s="884"/>
      <c r="E82" s="884"/>
      <c r="F82" s="884"/>
      <c r="G82" s="884"/>
      <c r="H82" s="884"/>
      <c r="I82" s="884"/>
      <c r="J82" s="884"/>
      <c r="K82" s="884"/>
      <c r="L82" s="884"/>
      <c r="M82" s="884"/>
      <c r="N82" s="884"/>
      <c r="O82" s="884"/>
      <c r="P82" s="885"/>
      <c r="Q82" s="886">
        <v>192</v>
      </c>
      <c r="R82" s="840"/>
      <c r="S82" s="840"/>
      <c r="T82" s="840"/>
      <c r="U82" s="840"/>
      <c r="V82" s="840">
        <v>190</v>
      </c>
      <c r="W82" s="840"/>
      <c r="X82" s="840"/>
      <c r="Y82" s="840"/>
      <c r="Z82" s="840"/>
      <c r="AA82" s="840">
        <v>3</v>
      </c>
      <c r="AB82" s="840"/>
      <c r="AC82" s="840"/>
      <c r="AD82" s="840"/>
      <c r="AE82" s="840"/>
      <c r="AF82" s="840">
        <v>3</v>
      </c>
      <c r="AG82" s="840"/>
      <c r="AH82" s="840"/>
      <c r="AI82" s="840"/>
      <c r="AJ82" s="840"/>
      <c r="AK82" s="840" t="s">
        <v>578</v>
      </c>
      <c r="AL82" s="840"/>
      <c r="AM82" s="840"/>
      <c r="AN82" s="840"/>
      <c r="AO82" s="840"/>
      <c r="AP82" s="840" t="s">
        <v>578</v>
      </c>
      <c r="AQ82" s="840"/>
      <c r="AR82" s="840"/>
      <c r="AS82" s="840"/>
      <c r="AT82" s="840"/>
      <c r="AU82" s="840" t="s">
        <v>578</v>
      </c>
      <c r="AV82" s="840"/>
      <c r="AW82" s="840"/>
      <c r="AX82" s="840"/>
      <c r="AY82" s="840"/>
      <c r="AZ82" s="842"/>
      <c r="BA82" s="842"/>
      <c r="BB82" s="842"/>
      <c r="BC82" s="842"/>
      <c r="BD82" s="843"/>
      <c r="BE82" s="225"/>
      <c r="BF82" s="225"/>
      <c r="BG82" s="225"/>
      <c r="BH82" s="225"/>
      <c r="BI82" s="225"/>
      <c r="BJ82" s="225"/>
      <c r="BK82" s="225"/>
      <c r="BL82" s="225"/>
      <c r="BM82" s="225"/>
      <c r="BN82" s="225"/>
      <c r="BO82" s="225"/>
      <c r="BP82" s="225"/>
      <c r="BQ82" s="222">
        <v>76</v>
      </c>
      <c r="BR82" s="227"/>
      <c r="BS82" s="869"/>
      <c r="BT82" s="870"/>
      <c r="BU82" s="870"/>
      <c r="BV82" s="870"/>
      <c r="BW82" s="870"/>
      <c r="BX82" s="870"/>
      <c r="BY82" s="870"/>
      <c r="BZ82" s="870"/>
      <c r="CA82" s="870"/>
      <c r="CB82" s="870"/>
      <c r="CC82" s="870"/>
      <c r="CD82" s="870"/>
      <c r="CE82" s="870"/>
      <c r="CF82" s="870"/>
      <c r="CG82" s="875"/>
      <c r="CH82" s="872"/>
      <c r="CI82" s="873"/>
      <c r="CJ82" s="873"/>
      <c r="CK82" s="873"/>
      <c r="CL82" s="874"/>
      <c r="CM82" s="872"/>
      <c r="CN82" s="873"/>
      <c r="CO82" s="873"/>
      <c r="CP82" s="873"/>
      <c r="CQ82" s="874"/>
      <c r="CR82" s="872"/>
      <c r="CS82" s="873"/>
      <c r="CT82" s="873"/>
      <c r="CU82" s="873"/>
      <c r="CV82" s="874"/>
      <c r="CW82" s="872"/>
      <c r="CX82" s="873"/>
      <c r="CY82" s="873"/>
      <c r="CZ82" s="873"/>
      <c r="DA82" s="874"/>
      <c r="DB82" s="872"/>
      <c r="DC82" s="873"/>
      <c r="DD82" s="873"/>
      <c r="DE82" s="873"/>
      <c r="DF82" s="874"/>
      <c r="DG82" s="872"/>
      <c r="DH82" s="873"/>
      <c r="DI82" s="873"/>
      <c r="DJ82" s="873"/>
      <c r="DK82" s="874"/>
      <c r="DL82" s="872"/>
      <c r="DM82" s="873"/>
      <c r="DN82" s="873"/>
      <c r="DO82" s="873"/>
      <c r="DP82" s="874"/>
      <c r="DQ82" s="872"/>
      <c r="DR82" s="873"/>
      <c r="DS82" s="873"/>
      <c r="DT82" s="873"/>
      <c r="DU82" s="874"/>
      <c r="DV82" s="869"/>
      <c r="DW82" s="870"/>
      <c r="DX82" s="870"/>
      <c r="DY82" s="870"/>
      <c r="DZ82" s="871"/>
      <c r="EA82" s="214"/>
    </row>
    <row r="83" spans="1:131" ht="26.25" customHeight="1" x14ac:dyDescent="0.15">
      <c r="A83" s="222">
        <v>16</v>
      </c>
      <c r="B83" s="883" t="s">
        <v>594</v>
      </c>
      <c r="C83" s="884"/>
      <c r="D83" s="884"/>
      <c r="E83" s="884"/>
      <c r="F83" s="884"/>
      <c r="G83" s="884"/>
      <c r="H83" s="884"/>
      <c r="I83" s="884"/>
      <c r="J83" s="884"/>
      <c r="K83" s="884"/>
      <c r="L83" s="884"/>
      <c r="M83" s="884"/>
      <c r="N83" s="884"/>
      <c r="O83" s="884"/>
      <c r="P83" s="885"/>
      <c r="Q83" s="886">
        <v>1114</v>
      </c>
      <c r="R83" s="840"/>
      <c r="S83" s="840"/>
      <c r="T83" s="840"/>
      <c r="U83" s="840"/>
      <c r="V83" s="840">
        <v>1107</v>
      </c>
      <c r="W83" s="840"/>
      <c r="X83" s="840"/>
      <c r="Y83" s="840"/>
      <c r="Z83" s="840"/>
      <c r="AA83" s="840">
        <v>7</v>
      </c>
      <c r="AB83" s="840"/>
      <c r="AC83" s="840"/>
      <c r="AD83" s="840"/>
      <c r="AE83" s="840"/>
      <c r="AF83" s="840">
        <v>7</v>
      </c>
      <c r="AG83" s="840"/>
      <c r="AH83" s="840"/>
      <c r="AI83" s="840"/>
      <c r="AJ83" s="840"/>
      <c r="AK83" s="840">
        <v>64</v>
      </c>
      <c r="AL83" s="840"/>
      <c r="AM83" s="840"/>
      <c r="AN83" s="840"/>
      <c r="AO83" s="840"/>
      <c r="AP83" s="889" t="s">
        <v>578</v>
      </c>
      <c r="AQ83" s="888"/>
      <c r="AR83" s="888"/>
      <c r="AS83" s="888"/>
      <c r="AT83" s="844"/>
      <c r="AU83" s="889" t="s">
        <v>578</v>
      </c>
      <c r="AV83" s="888"/>
      <c r="AW83" s="888"/>
      <c r="AX83" s="888"/>
      <c r="AY83" s="844"/>
      <c r="AZ83" s="842"/>
      <c r="BA83" s="842"/>
      <c r="BB83" s="842"/>
      <c r="BC83" s="842"/>
      <c r="BD83" s="843"/>
      <c r="BE83" s="225"/>
      <c r="BF83" s="225"/>
      <c r="BG83" s="225"/>
      <c r="BH83" s="225"/>
      <c r="BI83" s="225"/>
      <c r="BJ83" s="225"/>
      <c r="BK83" s="225"/>
      <c r="BL83" s="225"/>
      <c r="BM83" s="225"/>
      <c r="BN83" s="225"/>
      <c r="BO83" s="225"/>
      <c r="BP83" s="225"/>
      <c r="BQ83" s="222">
        <v>77</v>
      </c>
      <c r="BR83" s="227"/>
      <c r="BS83" s="869"/>
      <c r="BT83" s="870"/>
      <c r="BU83" s="870"/>
      <c r="BV83" s="870"/>
      <c r="BW83" s="870"/>
      <c r="BX83" s="870"/>
      <c r="BY83" s="870"/>
      <c r="BZ83" s="870"/>
      <c r="CA83" s="870"/>
      <c r="CB83" s="870"/>
      <c r="CC83" s="870"/>
      <c r="CD83" s="870"/>
      <c r="CE83" s="870"/>
      <c r="CF83" s="870"/>
      <c r="CG83" s="875"/>
      <c r="CH83" s="872"/>
      <c r="CI83" s="873"/>
      <c r="CJ83" s="873"/>
      <c r="CK83" s="873"/>
      <c r="CL83" s="874"/>
      <c r="CM83" s="872"/>
      <c r="CN83" s="873"/>
      <c r="CO83" s="873"/>
      <c r="CP83" s="873"/>
      <c r="CQ83" s="874"/>
      <c r="CR83" s="872"/>
      <c r="CS83" s="873"/>
      <c r="CT83" s="873"/>
      <c r="CU83" s="873"/>
      <c r="CV83" s="874"/>
      <c r="CW83" s="872"/>
      <c r="CX83" s="873"/>
      <c r="CY83" s="873"/>
      <c r="CZ83" s="873"/>
      <c r="DA83" s="874"/>
      <c r="DB83" s="872"/>
      <c r="DC83" s="873"/>
      <c r="DD83" s="873"/>
      <c r="DE83" s="873"/>
      <c r="DF83" s="874"/>
      <c r="DG83" s="872"/>
      <c r="DH83" s="873"/>
      <c r="DI83" s="873"/>
      <c r="DJ83" s="873"/>
      <c r="DK83" s="874"/>
      <c r="DL83" s="872"/>
      <c r="DM83" s="873"/>
      <c r="DN83" s="873"/>
      <c r="DO83" s="873"/>
      <c r="DP83" s="874"/>
      <c r="DQ83" s="872"/>
      <c r="DR83" s="873"/>
      <c r="DS83" s="873"/>
      <c r="DT83" s="873"/>
      <c r="DU83" s="874"/>
      <c r="DV83" s="869"/>
      <c r="DW83" s="870"/>
      <c r="DX83" s="870"/>
      <c r="DY83" s="870"/>
      <c r="DZ83" s="871"/>
      <c r="EA83" s="214"/>
    </row>
    <row r="84" spans="1:131" ht="26.25" customHeight="1" x14ac:dyDescent="0.15">
      <c r="A84" s="222">
        <v>17</v>
      </c>
      <c r="B84" s="883" t="s">
        <v>595</v>
      </c>
      <c r="C84" s="884"/>
      <c r="D84" s="884"/>
      <c r="E84" s="884"/>
      <c r="F84" s="884"/>
      <c r="G84" s="884"/>
      <c r="H84" s="884"/>
      <c r="I84" s="884"/>
      <c r="J84" s="884"/>
      <c r="K84" s="884"/>
      <c r="L84" s="884"/>
      <c r="M84" s="884"/>
      <c r="N84" s="884"/>
      <c r="O84" s="884"/>
      <c r="P84" s="885"/>
      <c r="Q84" s="886">
        <v>1076</v>
      </c>
      <c r="R84" s="840"/>
      <c r="S84" s="840"/>
      <c r="T84" s="840"/>
      <c r="U84" s="840"/>
      <c r="V84" s="840">
        <v>1073</v>
      </c>
      <c r="W84" s="840"/>
      <c r="X84" s="840"/>
      <c r="Y84" s="840"/>
      <c r="Z84" s="840"/>
      <c r="AA84" s="840">
        <v>3</v>
      </c>
      <c r="AB84" s="840"/>
      <c r="AC84" s="840"/>
      <c r="AD84" s="840"/>
      <c r="AE84" s="840"/>
      <c r="AF84" s="840">
        <v>3</v>
      </c>
      <c r="AG84" s="840"/>
      <c r="AH84" s="840"/>
      <c r="AI84" s="840"/>
      <c r="AJ84" s="840"/>
      <c r="AK84" s="840">
        <v>1002</v>
      </c>
      <c r="AL84" s="840"/>
      <c r="AM84" s="840"/>
      <c r="AN84" s="840"/>
      <c r="AO84" s="840"/>
      <c r="AP84" s="889" t="s">
        <v>578</v>
      </c>
      <c r="AQ84" s="888"/>
      <c r="AR84" s="888"/>
      <c r="AS84" s="888"/>
      <c r="AT84" s="844"/>
      <c r="AU84" s="889" t="s">
        <v>578</v>
      </c>
      <c r="AV84" s="888"/>
      <c r="AW84" s="888"/>
      <c r="AX84" s="888"/>
      <c r="AY84" s="844"/>
      <c r="AZ84" s="842"/>
      <c r="BA84" s="842"/>
      <c r="BB84" s="842"/>
      <c r="BC84" s="842"/>
      <c r="BD84" s="843"/>
      <c r="BE84" s="225"/>
      <c r="BF84" s="225"/>
      <c r="BG84" s="225"/>
      <c r="BH84" s="225"/>
      <c r="BI84" s="225"/>
      <c r="BJ84" s="225"/>
      <c r="BK84" s="225"/>
      <c r="BL84" s="225"/>
      <c r="BM84" s="225"/>
      <c r="BN84" s="225"/>
      <c r="BO84" s="225"/>
      <c r="BP84" s="225"/>
      <c r="BQ84" s="222">
        <v>78</v>
      </c>
      <c r="BR84" s="227"/>
      <c r="BS84" s="869"/>
      <c r="BT84" s="870"/>
      <c r="BU84" s="870"/>
      <c r="BV84" s="870"/>
      <c r="BW84" s="870"/>
      <c r="BX84" s="870"/>
      <c r="BY84" s="870"/>
      <c r="BZ84" s="870"/>
      <c r="CA84" s="870"/>
      <c r="CB84" s="870"/>
      <c r="CC84" s="870"/>
      <c r="CD84" s="870"/>
      <c r="CE84" s="870"/>
      <c r="CF84" s="870"/>
      <c r="CG84" s="875"/>
      <c r="CH84" s="872"/>
      <c r="CI84" s="873"/>
      <c r="CJ84" s="873"/>
      <c r="CK84" s="873"/>
      <c r="CL84" s="874"/>
      <c r="CM84" s="872"/>
      <c r="CN84" s="873"/>
      <c r="CO84" s="873"/>
      <c r="CP84" s="873"/>
      <c r="CQ84" s="874"/>
      <c r="CR84" s="872"/>
      <c r="CS84" s="873"/>
      <c r="CT84" s="873"/>
      <c r="CU84" s="873"/>
      <c r="CV84" s="874"/>
      <c r="CW84" s="872"/>
      <c r="CX84" s="873"/>
      <c r="CY84" s="873"/>
      <c r="CZ84" s="873"/>
      <c r="DA84" s="874"/>
      <c r="DB84" s="872"/>
      <c r="DC84" s="873"/>
      <c r="DD84" s="873"/>
      <c r="DE84" s="873"/>
      <c r="DF84" s="874"/>
      <c r="DG84" s="872"/>
      <c r="DH84" s="873"/>
      <c r="DI84" s="873"/>
      <c r="DJ84" s="873"/>
      <c r="DK84" s="874"/>
      <c r="DL84" s="872"/>
      <c r="DM84" s="873"/>
      <c r="DN84" s="873"/>
      <c r="DO84" s="873"/>
      <c r="DP84" s="874"/>
      <c r="DQ84" s="872"/>
      <c r="DR84" s="873"/>
      <c r="DS84" s="873"/>
      <c r="DT84" s="873"/>
      <c r="DU84" s="874"/>
      <c r="DV84" s="869"/>
      <c r="DW84" s="870"/>
      <c r="DX84" s="870"/>
      <c r="DY84" s="870"/>
      <c r="DZ84" s="871"/>
      <c r="EA84" s="214"/>
    </row>
    <row r="85" spans="1:131" ht="26.25" customHeight="1" x14ac:dyDescent="0.15">
      <c r="A85" s="222">
        <v>18</v>
      </c>
      <c r="B85" s="883" t="s">
        <v>596</v>
      </c>
      <c r="C85" s="884"/>
      <c r="D85" s="884"/>
      <c r="E85" s="884"/>
      <c r="F85" s="884"/>
      <c r="G85" s="884"/>
      <c r="H85" s="884"/>
      <c r="I85" s="884"/>
      <c r="J85" s="884"/>
      <c r="K85" s="884"/>
      <c r="L85" s="884"/>
      <c r="M85" s="884"/>
      <c r="N85" s="884"/>
      <c r="O85" s="884"/>
      <c r="P85" s="885"/>
      <c r="Q85" s="886">
        <v>2857</v>
      </c>
      <c r="R85" s="840"/>
      <c r="S85" s="840"/>
      <c r="T85" s="840"/>
      <c r="U85" s="840"/>
      <c r="V85" s="840">
        <v>897</v>
      </c>
      <c r="W85" s="840"/>
      <c r="X85" s="840"/>
      <c r="Y85" s="840"/>
      <c r="Z85" s="840"/>
      <c r="AA85" s="840">
        <v>1960</v>
      </c>
      <c r="AB85" s="840"/>
      <c r="AC85" s="840"/>
      <c r="AD85" s="840"/>
      <c r="AE85" s="840"/>
      <c r="AF85" s="840">
        <v>1960</v>
      </c>
      <c r="AG85" s="840"/>
      <c r="AH85" s="840"/>
      <c r="AI85" s="840"/>
      <c r="AJ85" s="840"/>
      <c r="AK85" s="840" t="s">
        <v>578</v>
      </c>
      <c r="AL85" s="840"/>
      <c r="AM85" s="840"/>
      <c r="AN85" s="840"/>
      <c r="AO85" s="840"/>
      <c r="AP85" s="840">
        <v>3466</v>
      </c>
      <c r="AQ85" s="840"/>
      <c r="AR85" s="840"/>
      <c r="AS85" s="840"/>
      <c r="AT85" s="840"/>
      <c r="AU85" s="840">
        <v>458</v>
      </c>
      <c r="AV85" s="840"/>
      <c r="AW85" s="840"/>
      <c r="AX85" s="840"/>
      <c r="AY85" s="840"/>
      <c r="AZ85" s="842"/>
      <c r="BA85" s="842"/>
      <c r="BB85" s="842"/>
      <c r="BC85" s="842"/>
      <c r="BD85" s="843"/>
      <c r="BE85" s="225"/>
      <c r="BF85" s="225"/>
      <c r="BG85" s="225"/>
      <c r="BH85" s="225"/>
      <c r="BI85" s="225"/>
      <c r="BJ85" s="225"/>
      <c r="BK85" s="225"/>
      <c r="BL85" s="225"/>
      <c r="BM85" s="225"/>
      <c r="BN85" s="225"/>
      <c r="BO85" s="225"/>
      <c r="BP85" s="225"/>
      <c r="BQ85" s="222">
        <v>79</v>
      </c>
      <c r="BR85" s="227"/>
      <c r="BS85" s="869"/>
      <c r="BT85" s="870"/>
      <c r="BU85" s="870"/>
      <c r="BV85" s="870"/>
      <c r="BW85" s="870"/>
      <c r="BX85" s="870"/>
      <c r="BY85" s="870"/>
      <c r="BZ85" s="870"/>
      <c r="CA85" s="870"/>
      <c r="CB85" s="870"/>
      <c r="CC85" s="870"/>
      <c r="CD85" s="870"/>
      <c r="CE85" s="870"/>
      <c r="CF85" s="870"/>
      <c r="CG85" s="875"/>
      <c r="CH85" s="872"/>
      <c r="CI85" s="873"/>
      <c r="CJ85" s="873"/>
      <c r="CK85" s="873"/>
      <c r="CL85" s="874"/>
      <c r="CM85" s="872"/>
      <c r="CN85" s="873"/>
      <c r="CO85" s="873"/>
      <c r="CP85" s="873"/>
      <c r="CQ85" s="874"/>
      <c r="CR85" s="872"/>
      <c r="CS85" s="873"/>
      <c r="CT85" s="873"/>
      <c r="CU85" s="873"/>
      <c r="CV85" s="874"/>
      <c r="CW85" s="872"/>
      <c r="CX85" s="873"/>
      <c r="CY85" s="873"/>
      <c r="CZ85" s="873"/>
      <c r="DA85" s="874"/>
      <c r="DB85" s="872"/>
      <c r="DC85" s="873"/>
      <c r="DD85" s="873"/>
      <c r="DE85" s="873"/>
      <c r="DF85" s="874"/>
      <c r="DG85" s="872"/>
      <c r="DH85" s="873"/>
      <c r="DI85" s="873"/>
      <c r="DJ85" s="873"/>
      <c r="DK85" s="874"/>
      <c r="DL85" s="872"/>
      <c r="DM85" s="873"/>
      <c r="DN85" s="873"/>
      <c r="DO85" s="873"/>
      <c r="DP85" s="874"/>
      <c r="DQ85" s="872"/>
      <c r="DR85" s="873"/>
      <c r="DS85" s="873"/>
      <c r="DT85" s="873"/>
      <c r="DU85" s="874"/>
      <c r="DV85" s="869"/>
      <c r="DW85" s="870"/>
      <c r="DX85" s="870"/>
      <c r="DY85" s="870"/>
      <c r="DZ85" s="871"/>
      <c r="EA85" s="214"/>
    </row>
    <row r="86" spans="1:131" ht="26.25" customHeight="1" x14ac:dyDescent="0.15">
      <c r="A86" s="222">
        <v>19</v>
      </c>
      <c r="B86" s="883" t="s">
        <v>597</v>
      </c>
      <c r="C86" s="884"/>
      <c r="D86" s="884"/>
      <c r="E86" s="884"/>
      <c r="F86" s="884"/>
      <c r="G86" s="884"/>
      <c r="H86" s="884"/>
      <c r="I86" s="884"/>
      <c r="J86" s="884"/>
      <c r="K86" s="884"/>
      <c r="L86" s="884"/>
      <c r="M86" s="884"/>
      <c r="N86" s="884"/>
      <c r="O86" s="884"/>
      <c r="P86" s="885"/>
      <c r="Q86" s="886">
        <v>399</v>
      </c>
      <c r="R86" s="840"/>
      <c r="S86" s="840"/>
      <c r="T86" s="840"/>
      <c r="U86" s="840"/>
      <c r="V86" s="840">
        <v>343</v>
      </c>
      <c r="W86" s="840"/>
      <c r="X86" s="840"/>
      <c r="Y86" s="840"/>
      <c r="Z86" s="840"/>
      <c r="AA86" s="840">
        <v>56</v>
      </c>
      <c r="AB86" s="840"/>
      <c r="AC86" s="840"/>
      <c r="AD86" s="840"/>
      <c r="AE86" s="840"/>
      <c r="AF86" s="840">
        <v>56</v>
      </c>
      <c r="AG86" s="840"/>
      <c r="AH86" s="840"/>
      <c r="AI86" s="840"/>
      <c r="AJ86" s="840"/>
      <c r="AK86" s="840" t="s">
        <v>578</v>
      </c>
      <c r="AL86" s="840"/>
      <c r="AM86" s="840"/>
      <c r="AN86" s="840"/>
      <c r="AO86" s="840"/>
      <c r="AP86" s="840">
        <v>9</v>
      </c>
      <c r="AQ86" s="840"/>
      <c r="AR86" s="840"/>
      <c r="AS86" s="840"/>
      <c r="AT86" s="840"/>
      <c r="AU86" s="840">
        <v>5</v>
      </c>
      <c r="AV86" s="840"/>
      <c r="AW86" s="840"/>
      <c r="AX86" s="840"/>
      <c r="AY86" s="840"/>
      <c r="AZ86" s="842"/>
      <c r="BA86" s="842"/>
      <c r="BB86" s="842"/>
      <c r="BC86" s="842"/>
      <c r="BD86" s="843"/>
      <c r="BE86" s="225"/>
      <c r="BF86" s="225"/>
      <c r="BG86" s="225"/>
      <c r="BH86" s="225"/>
      <c r="BI86" s="225"/>
      <c r="BJ86" s="225"/>
      <c r="BK86" s="225"/>
      <c r="BL86" s="225"/>
      <c r="BM86" s="225"/>
      <c r="BN86" s="225"/>
      <c r="BO86" s="225"/>
      <c r="BP86" s="225"/>
      <c r="BQ86" s="222">
        <v>80</v>
      </c>
      <c r="BR86" s="227"/>
      <c r="BS86" s="869"/>
      <c r="BT86" s="870"/>
      <c r="BU86" s="870"/>
      <c r="BV86" s="870"/>
      <c r="BW86" s="870"/>
      <c r="BX86" s="870"/>
      <c r="BY86" s="870"/>
      <c r="BZ86" s="870"/>
      <c r="CA86" s="870"/>
      <c r="CB86" s="870"/>
      <c r="CC86" s="870"/>
      <c r="CD86" s="870"/>
      <c r="CE86" s="870"/>
      <c r="CF86" s="870"/>
      <c r="CG86" s="875"/>
      <c r="CH86" s="872"/>
      <c r="CI86" s="873"/>
      <c r="CJ86" s="873"/>
      <c r="CK86" s="873"/>
      <c r="CL86" s="874"/>
      <c r="CM86" s="872"/>
      <c r="CN86" s="873"/>
      <c r="CO86" s="873"/>
      <c r="CP86" s="873"/>
      <c r="CQ86" s="874"/>
      <c r="CR86" s="872"/>
      <c r="CS86" s="873"/>
      <c r="CT86" s="873"/>
      <c r="CU86" s="873"/>
      <c r="CV86" s="874"/>
      <c r="CW86" s="872"/>
      <c r="CX86" s="873"/>
      <c r="CY86" s="873"/>
      <c r="CZ86" s="873"/>
      <c r="DA86" s="874"/>
      <c r="DB86" s="872"/>
      <c r="DC86" s="873"/>
      <c r="DD86" s="873"/>
      <c r="DE86" s="873"/>
      <c r="DF86" s="874"/>
      <c r="DG86" s="872"/>
      <c r="DH86" s="873"/>
      <c r="DI86" s="873"/>
      <c r="DJ86" s="873"/>
      <c r="DK86" s="874"/>
      <c r="DL86" s="872"/>
      <c r="DM86" s="873"/>
      <c r="DN86" s="873"/>
      <c r="DO86" s="873"/>
      <c r="DP86" s="874"/>
      <c r="DQ86" s="872"/>
      <c r="DR86" s="873"/>
      <c r="DS86" s="873"/>
      <c r="DT86" s="873"/>
      <c r="DU86" s="874"/>
      <c r="DV86" s="869"/>
      <c r="DW86" s="870"/>
      <c r="DX86" s="870"/>
      <c r="DY86" s="870"/>
      <c r="DZ86" s="871"/>
      <c r="EA86" s="214"/>
    </row>
    <row r="87" spans="1:131" ht="26.25" customHeight="1" x14ac:dyDescent="0.15">
      <c r="A87" s="228">
        <v>20</v>
      </c>
      <c r="B87" s="890" t="s">
        <v>598</v>
      </c>
      <c r="C87" s="891"/>
      <c r="D87" s="891"/>
      <c r="E87" s="891"/>
      <c r="F87" s="891"/>
      <c r="G87" s="891"/>
      <c r="H87" s="891"/>
      <c r="I87" s="891"/>
      <c r="J87" s="891"/>
      <c r="K87" s="891"/>
      <c r="L87" s="891"/>
      <c r="M87" s="891"/>
      <c r="N87" s="891"/>
      <c r="O87" s="891"/>
      <c r="P87" s="892"/>
      <c r="Q87" s="893">
        <v>113</v>
      </c>
      <c r="R87" s="894"/>
      <c r="S87" s="894"/>
      <c r="T87" s="894"/>
      <c r="U87" s="894"/>
      <c r="V87" s="894">
        <v>67</v>
      </c>
      <c r="W87" s="894"/>
      <c r="X87" s="894"/>
      <c r="Y87" s="894"/>
      <c r="Z87" s="894"/>
      <c r="AA87" s="894">
        <v>46</v>
      </c>
      <c r="AB87" s="894"/>
      <c r="AC87" s="894"/>
      <c r="AD87" s="894"/>
      <c r="AE87" s="894"/>
      <c r="AF87" s="894">
        <v>46</v>
      </c>
      <c r="AG87" s="894"/>
      <c r="AH87" s="894"/>
      <c r="AI87" s="894"/>
      <c r="AJ87" s="894"/>
      <c r="AK87" s="894" t="s">
        <v>578</v>
      </c>
      <c r="AL87" s="894"/>
      <c r="AM87" s="894"/>
      <c r="AN87" s="894"/>
      <c r="AO87" s="894"/>
      <c r="AP87" s="894" t="s">
        <v>578</v>
      </c>
      <c r="AQ87" s="894"/>
      <c r="AR87" s="894"/>
      <c r="AS87" s="894"/>
      <c r="AT87" s="894"/>
      <c r="AU87" s="894" t="s">
        <v>578</v>
      </c>
      <c r="AV87" s="894"/>
      <c r="AW87" s="894"/>
      <c r="AX87" s="894"/>
      <c r="AY87" s="894"/>
      <c r="AZ87" s="895"/>
      <c r="BA87" s="895"/>
      <c r="BB87" s="895"/>
      <c r="BC87" s="895"/>
      <c r="BD87" s="896"/>
      <c r="BE87" s="225"/>
      <c r="BF87" s="225"/>
      <c r="BG87" s="225"/>
      <c r="BH87" s="225"/>
      <c r="BI87" s="225"/>
      <c r="BJ87" s="225"/>
      <c r="BK87" s="225"/>
      <c r="BL87" s="225"/>
      <c r="BM87" s="225"/>
      <c r="BN87" s="225"/>
      <c r="BO87" s="225"/>
      <c r="BP87" s="225"/>
      <c r="BQ87" s="222">
        <v>81</v>
      </c>
      <c r="BR87" s="227"/>
      <c r="BS87" s="869"/>
      <c r="BT87" s="870"/>
      <c r="BU87" s="870"/>
      <c r="BV87" s="870"/>
      <c r="BW87" s="870"/>
      <c r="BX87" s="870"/>
      <c r="BY87" s="870"/>
      <c r="BZ87" s="870"/>
      <c r="CA87" s="870"/>
      <c r="CB87" s="870"/>
      <c r="CC87" s="870"/>
      <c r="CD87" s="870"/>
      <c r="CE87" s="870"/>
      <c r="CF87" s="870"/>
      <c r="CG87" s="875"/>
      <c r="CH87" s="872"/>
      <c r="CI87" s="873"/>
      <c r="CJ87" s="873"/>
      <c r="CK87" s="873"/>
      <c r="CL87" s="874"/>
      <c r="CM87" s="872"/>
      <c r="CN87" s="873"/>
      <c r="CO87" s="873"/>
      <c r="CP87" s="873"/>
      <c r="CQ87" s="874"/>
      <c r="CR87" s="872"/>
      <c r="CS87" s="873"/>
      <c r="CT87" s="873"/>
      <c r="CU87" s="873"/>
      <c r="CV87" s="874"/>
      <c r="CW87" s="872"/>
      <c r="CX87" s="873"/>
      <c r="CY87" s="873"/>
      <c r="CZ87" s="873"/>
      <c r="DA87" s="874"/>
      <c r="DB87" s="872"/>
      <c r="DC87" s="873"/>
      <c r="DD87" s="873"/>
      <c r="DE87" s="873"/>
      <c r="DF87" s="874"/>
      <c r="DG87" s="872"/>
      <c r="DH87" s="873"/>
      <c r="DI87" s="873"/>
      <c r="DJ87" s="873"/>
      <c r="DK87" s="874"/>
      <c r="DL87" s="872"/>
      <c r="DM87" s="873"/>
      <c r="DN87" s="873"/>
      <c r="DO87" s="873"/>
      <c r="DP87" s="874"/>
      <c r="DQ87" s="872"/>
      <c r="DR87" s="873"/>
      <c r="DS87" s="873"/>
      <c r="DT87" s="873"/>
      <c r="DU87" s="874"/>
      <c r="DV87" s="869"/>
      <c r="DW87" s="870"/>
      <c r="DX87" s="870"/>
      <c r="DY87" s="870"/>
      <c r="DZ87" s="871"/>
      <c r="EA87" s="214"/>
    </row>
    <row r="88" spans="1:131" ht="26.25" customHeight="1" thickBot="1" x14ac:dyDescent="0.2">
      <c r="A88" s="224" t="s">
        <v>393</v>
      </c>
      <c r="B88" s="798" t="s">
        <v>422</v>
      </c>
      <c r="C88" s="799"/>
      <c r="D88" s="799"/>
      <c r="E88" s="799"/>
      <c r="F88" s="799"/>
      <c r="G88" s="799"/>
      <c r="H88" s="799"/>
      <c r="I88" s="799"/>
      <c r="J88" s="799"/>
      <c r="K88" s="799"/>
      <c r="L88" s="799"/>
      <c r="M88" s="799"/>
      <c r="N88" s="799"/>
      <c r="O88" s="799"/>
      <c r="P88" s="800"/>
      <c r="Q88" s="850"/>
      <c r="R88" s="851"/>
      <c r="S88" s="851"/>
      <c r="T88" s="851"/>
      <c r="U88" s="851"/>
      <c r="V88" s="851"/>
      <c r="W88" s="851"/>
      <c r="X88" s="851"/>
      <c r="Y88" s="851"/>
      <c r="Z88" s="851"/>
      <c r="AA88" s="851"/>
      <c r="AB88" s="851"/>
      <c r="AC88" s="851"/>
      <c r="AD88" s="851"/>
      <c r="AE88" s="851"/>
      <c r="AF88" s="854">
        <f>SUM(AF68:AF87)</f>
        <v>18449</v>
      </c>
      <c r="AG88" s="854"/>
      <c r="AH88" s="854"/>
      <c r="AI88" s="854"/>
      <c r="AJ88" s="854"/>
      <c r="AK88" s="851"/>
      <c r="AL88" s="851"/>
      <c r="AM88" s="851"/>
      <c r="AN88" s="851"/>
      <c r="AO88" s="851"/>
      <c r="AP88" s="854">
        <f>AP73+AP85+AP86</f>
        <v>4003</v>
      </c>
      <c r="AQ88" s="854"/>
      <c r="AR88" s="854"/>
      <c r="AS88" s="854"/>
      <c r="AT88" s="854"/>
      <c r="AU88" s="854">
        <f>AU73+AU85+AU86</f>
        <v>477</v>
      </c>
      <c r="AV88" s="854"/>
      <c r="AW88" s="854"/>
      <c r="AX88" s="854"/>
      <c r="AY88" s="854"/>
      <c r="AZ88" s="859"/>
      <c r="BA88" s="859"/>
      <c r="BB88" s="859"/>
      <c r="BC88" s="859"/>
      <c r="BD88" s="860"/>
      <c r="BE88" s="225"/>
      <c r="BF88" s="225"/>
      <c r="BG88" s="225"/>
      <c r="BH88" s="225"/>
      <c r="BI88" s="225"/>
      <c r="BJ88" s="225"/>
      <c r="BK88" s="225"/>
      <c r="BL88" s="225"/>
      <c r="BM88" s="225"/>
      <c r="BN88" s="225"/>
      <c r="BO88" s="225"/>
      <c r="BP88" s="225"/>
      <c r="BQ88" s="222">
        <v>82</v>
      </c>
      <c r="BR88" s="227"/>
      <c r="BS88" s="869"/>
      <c r="BT88" s="870"/>
      <c r="BU88" s="870"/>
      <c r="BV88" s="870"/>
      <c r="BW88" s="870"/>
      <c r="BX88" s="870"/>
      <c r="BY88" s="870"/>
      <c r="BZ88" s="870"/>
      <c r="CA88" s="870"/>
      <c r="CB88" s="870"/>
      <c r="CC88" s="870"/>
      <c r="CD88" s="870"/>
      <c r="CE88" s="870"/>
      <c r="CF88" s="870"/>
      <c r="CG88" s="875"/>
      <c r="CH88" s="872"/>
      <c r="CI88" s="873"/>
      <c r="CJ88" s="873"/>
      <c r="CK88" s="873"/>
      <c r="CL88" s="874"/>
      <c r="CM88" s="872"/>
      <c r="CN88" s="873"/>
      <c r="CO88" s="873"/>
      <c r="CP88" s="873"/>
      <c r="CQ88" s="874"/>
      <c r="CR88" s="872"/>
      <c r="CS88" s="873"/>
      <c r="CT88" s="873"/>
      <c r="CU88" s="873"/>
      <c r="CV88" s="874"/>
      <c r="CW88" s="872"/>
      <c r="CX88" s="873"/>
      <c r="CY88" s="873"/>
      <c r="CZ88" s="873"/>
      <c r="DA88" s="874"/>
      <c r="DB88" s="872"/>
      <c r="DC88" s="873"/>
      <c r="DD88" s="873"/>
      <c r="DE88" s="873"/>
      <c r="DF88" s="874"/>
      <c r="DG88" s="872"/>
      <c r="DH88" s="873"/>
      <c r="DI88" s="873"/>
      <c r="DJ88" s="873"/>
      <c r="DK88" s="874"/>
      <c r="DL88" s="872"/>
      <c r="DM88" s="873"/>
      <c r="DN88" s="873"/>
      <c r="DO88" s="873"/>
      <c r="DP88" s="874"/>
      <c r="DQ88" s="872"/>
      <c r="DR88" s="873"/>
      <c r="DS88" s="873"/>
      <c r="DT88" s="873"/>
      <c r="DU88" s="874"/>
      <c r="DV88" s="869"/>
      <c r="DW88" s="870"/>
      <c r="DX88" s="870"/>
      <c r="DY88" s="870"/>
      <c r="DZ88" s="871"/>
      <c r="EA88" s="214"/>
    </row>
    <row r="89" spans="1:131" ht="26.25" hidden="1" customHeight="1" x14ac:dyDescent="0.15">
      <c r="A89" s="229"/>
      <c r="B89" s="230"/>
      <c r="C89" s="230"/>
      <c r="D89" s="230"/>
      <c r="E89" s="230"/>
      <c r="F89" s="230"/>
      <c r="G89" s="230"/>
      <c r="H89" s="230"/>
      <c r="I89" s="230"/>
      <c r="J89" s="230"/>
      <c r="K89" s="230"/>
      <c r="L89" s="230"/>
      <c r="M89" s="230"/>
      <c r="N89" s="230"/>
      <c r="O89" s="230"/>
      <c r="P89" s="230"/>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231"/>
      <c r="AP89" s="231"/>
      <c r="AQ89" s="231"/>
      <c r="AR89" s="231"/>
      <c r="AS89" s="231"/>
      <c r="AT89" s="231"/>
      <c r="AU89" s="231"/>
      <c r="AV89" s="231"/>
      <c r="AW89" s="231"/>
      <c r="AX89" s="231"/>
      <c r="AY89" s="231"/>
      <c r="AZ89" s="232"/>
      <c r="BA89" s="232"/>
      <c r="BB89" s="232"/>
      <c r="BC89" s="232"/>
      <c r="BD89" s="232"/>
      <c r="BE89" s="225"/>
      <c r="BF89" s="225"/>
      <c r="BG89" s="225"/>
      <c r="BH89" s="225"/>
      <c r="BI89" s="225"/>
      <c r="BJ89" s="225"/>
      <c r="BK89" s="225"/>
      <c r="BL89" s="225"/>
      <c r="BM89" s="225"/>
      <c r="BN89" s="225"/>
      <c r="BO89" s="225"/>
      <c r="BP89" s="225"/>
      <c r="BQ89" s="222">
        <v>83</v>
      </c>
      <c r="BR89" s="227"/>
      <c r="BS89" s="869"/>
      <c r="BT89" s="870"/>
      <c r="BU89" s="870"/>
      <c r="BV89" s="870"/>
      <c r="BW89" s="870"/>
      <c r="BX89" s="870"/>
      <c r="BY89" s="870"/>
      <c r="BZ89" s="870"/>
      <c r="CA89" s="870"/>
      <c r="CB89" s="870"/>
      <c r="CC89" s="870"/>
      <c r="CD89" s="870"/>
      <c r="CE89" s="870"/>
      <c r="CF89" s="870"/>
      <c r="CG89" s="875"/>
      <c r="CH89" s="872"/>
      <c r="CI89" s="873"/>
      <c r="CJ89" s="873"/>
      <c r="CK89" s="873"/>
      <c r="CL89" s="874"/>
      <c r="CM89" s="872"/>
      <c r="CN89" s="873"/>
      <c r="CO89" s="873"/>
      <c r="CP89" s="873"/>
      <c r="CQ89" s="874"/>
      <c r="CR89" s="872"/>
      <c r="CS89" s="873"/>
      <c r="CT89" s="873"/>
      <c r="CU89" s="873"/>
      <c r="CV89" s="874"/>
      <c r="CW89" s="872"/>
      <c r="CX89" s="873"/>
      <c r="CY89" s="873"/>
      <c r="CZ89" s="873"/>
      <c r="DA89" s="874"/>
      <c r="DB89" s="872"/>
      <c r="DC89" s="873"/>
      <c r="DD89" s="873"/>
      <c r="DE89" s="873"/>
      <c r="DF89" s="874"/>
      <c r="DG89" s="872"/>
      <c r="DH89" s="873"/>
      <c r="DI89" s="873"/>
      <c r="DJ89" s="873"/>
      <c r="DK89" s="874"/>
      <c r="DL89" s="872"/>
      <c r="DM89" s="873"/>
      <c r="DN89" s="873"/>
      <c r="DO89" s="873"/>
      <c r="DP89" s="874"/>
      <c r="DQ89" s="872"/>
      <c r="DR89" s="873"/>
      <c r="DS89" s="873"/>
      <c r="DT89" s="873"/>
      <c r="DU89" s="874"/>
      <c r="DV89" s="869"/>
      <c r="DW89" s="870"/>
      <c r="DX89" s="870"/>
      <c r="DY89" s="870"/>
      <c r="DZ89" s="871"/>
      <c r="EA89" s="214"/>
    </row>
    <row r="90" spans="1:131" ht="26.25" hidden="1" customHeight="1" x14ac:dyDescent="0.15">
      <c r="A90" s="229"/>
      <c r="B90" s="230"/>
      <c r="C90" s="230"/>
      <c r="D90" s="230"/>
      <c r="E90" s="230"/>
      <c r="F90" s="230"/>
      <c r="G90" s="230"/>
      <c r="H90" s="230"/>
      <c r="I90" s="230"/>
      <c r="J90" s="230"/>
      <c r="K90" s="230"/>
      <c r="L90" s="230"/>
      <c r="M90" s="230"/>
      <c r="N90" s="230"/>
      <c r="O90" s="230"/>
      <c r="P90" s="230"/>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231"/>
      <c r="AP90" s="231"/>
      <c r="AQ90" s="231"/>
      <c r="AR90" s="231"/>
      <c r="AS90" s="231"/>
      <c r="AT90" s="231"/>
      <c r="AU90" s="231"/>
      <c r="AV90" s="231"/>
      <c r="AW90" s="231"/>
      <c r="AX90" s="231"/>
      <c r="AY90" s="231"/>
      <c r="AZ90" s="232"/>
      <c r="BA90" s="232"/>
      <c r="BB90" s="232"/>
      <c r="BC90" s="232"/>
      <c r="BD90" s="232"/>
      <c r="BE90" s="225"/>
      <c r="BF90" s="225"/>
      <c r="BG90" s="225"/>
      <c r="BH90" s="225"/>
      <c r="BI90" s="225"/>
      <c r="BJ90" s="225"/>
      <c r="BK90" s="225"/>
      <c r="BL90" s="225"/>
      <c r="BM90" s="225"/>
      <c r="BN90" s="225"/>
      <c r="BO90" s="225"/>
      <c r="BP90" s="225"/>
      <c r="BQ90" s="222">
        <v>84</v>
      </c>
      <c r="BR90" s="227"/>
      <c r="BS90" s="869"/>
      <c r="BT90" s="870"/>
      <c r="BU90" s="870"/>
      <c r="BV90" s="870"/>
      <c r="BW90" s="870"/>
      <c r="BX90" s="870"/>
      <c r="BY90" s="870"/>
      <c r="BZ90" s="870"/>
      <c r="CA90" s="870"/>
      <c r="CB90" s="870"/>
      <c r="CC90" s="870"/>
      <c r="CD90" s="870"/>
      <c r="CE90" s="870"/>
      <c r="CF90" s="870"/>
      <c r="CG90" s="875"/>
      <c r="CH90" s="872"/>
      <c r="CI90" s="873"/>
      <c r="CJ90" s="873"/>
      <c r="CK90" s="873"/>
      <c r="CL90" s="874"/>
      <c r="CM90" s="872"/>
      <c r="CN90" s="873"/>
      <c r="CO90" s="873"/>
      <c r="CP90" s="873"/>
      <c r="CQ90" s="874"/>
      <c r="CR90" s="872"/>
      <c r="CS90" s="873"/>
      <c r="CT90" s="873"/>
      <c r="CU90" s="873"/>
      <c r="CV90" s="874"/>
      <c r="CW90" s="872"/>
      <c r="CX90" s="873"/>
      <c r="CY90" s="873"/>
      <c r="CZ90" s="873"/>
      <c r="DA90" s="874"/>
      <c r="DB90" s="872"/>
      <c r="DC90" s="873"/>
      <c r="DD90" s="873"/>
      <c r="DE90" s="873"/>
      <c r="DF90" s="874"/>
      <c r="DG90" s="872"/>
      <c r="DH90" s="873"/>
      <c r="DI90" s="873"/>
      <c r="DJ90" s="873"/>
      <c r="DK90" s="874"/>
      <c r="DL90" s="872"/>
      <c r="DM90" s="873"/>
      <c r="DN90" s="873"/>
      <c r="DO90" s="873"/>
      <c r="DP90" s="874"/>
      <c r="DQ90" s="872"/>
      <c r="DR90" s="873"/>
      <c r="DS90" s="873"/>
      <c r="DT90" s="873"/>
      <c r="DU90" s="874"/>
      <c r="DV90" s="869"/>
      <c r="DW90" s="870"/>
      <c r="DX90" s="870"/>
      <c r="DY90" s="870"/>
      <c r="DZ90" s="871"/>
      <c r="EA90" s="214"/>
    </row>
    <row r="91" spans="1:131" ht="26.25" hidden="1" customHeight="1" x14ac:dyDescent="0.15">
      <c r="A91" s="229"/>
      <c r="B91" s="230"/>
      <c r="C91" s="230"/>
      <c r="D91" s="230"/>
      <c r="E91" s="230"/>
      <c r="F91" s="230"/>
      <c r="G91" s="230"/>
      <c r="H91" s="230"/>
      <c r="I91" s="230"/>
      <c r="J91" s="230"/>
      <c r="K91" s="230"/>
      <c r="L91" s="230"/>
      <c r="M91" s="230"/>
      <c r="N91" s="230"/>
      <c r="O91" s="230"/>
      <c r="P91" s="230"/>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31"/>
      <c r="AP91" s="231"/>
      <c r="AQ91" s="231"/>
      <c r="AR91" s="231"/>
      <c r="AS91" s="231"/>
      <c r="AT91" s="231"/>
      <c r="AU91" s="231"/>
      <c r="AV91" s="231"/>
      <c r="AW91" s="231"/>
      <c r="AX91" s="231"/>
      <c r="AY91" s="231"/>
      <c r="AZ91" s="232"/>
      <c r="BA91" s="232"/>
      <c r="BB91" s="232"/>
      <c r="BC91" s="232"/>
      <c r="BD91" s="232"/>
      <c r="BE91" s="225"/>
      <c r="BF91" s="225"/>
      <c r="BG91" s="225"/>
      <c r="BH91" s="225"/>
      <c r="BI91" s="225"/>
      <c r="BJ91" s="225"/>
      <c r="BK91" s="225"/>
      <c r="BL91" s="225"/>
      <c r="BM91" s="225"/>
      <c r="BN91" s="225"/>
      <c r="BO91" s="225"/>
      <c r="BP91" s="225"/>
      <c r="BQ91" s="222">
        <v>85</v>
      </c>
      <c r="BR91" s="227"/>
      <c r="BS91" s="869"/>
      <c r="BT91" s="870"/>
      <c r="BU91" s="870"/>
      <c r="BV91" s="870"/>
      <c r="BW91" s="870"/>
      <c r="BX91" s="870"/>
      <c r="BY91" s="870"/>
      <c r="BZ91" s="870"/>
      <c r="CA91" s="870"/>
      <c r="CB91" s="870"/>
      <c r="CC91" s="870"/>
      <c r="CD91" s="870"/>
      <c r="CE91" s="870"/>
      <c r="CF91" s="870"/>
      <c r="CG91" s="875"/>
      <c r="CH91" s="872"/>
      <c r="CI91" s="873"/>
      <c r="CJ91" s="873"/>
      <c r="CK91" s="873"/>
      <c r="CL91" s="874"/>
      <c r="CM91" s="872"/>
      <c r="CN91" s="873"/>
      <c r="CO91" s="873"/>
      <c r="CP91" s="873"/>
      <c r="CQ91" s="874"/>
      <c r="CR91" s="872"/>
      <c r="CS91" s="873"/>
      <c r="CT91" s="873"/>
      <c r="CU91" s="873"/>
      <c r="CV91" s="874"/>
      <c r="CW91" s="872"/>
      <c r="CX91" s="873"/>
      <c r="CY91" s="873"/>
      <c r="CZ91" s="873"/>
      <c r="DA91" s="874"/>
      <c r="DB91" s="872"/>
      <c r="DC91" s="873"/>
      <c r="DD91" s="873"/>
      <c r="DE91" s="873"/>
      <c r="DF91" s="874"/>
      <c r="DG91" s="872"/>
      <c r="DH91" s="873"/>
      <c r="DI91" s="873"/>
      <c r="DJ91" s="873"/>
      <c r="DK91" s="874"/>
      <c r="DL91" s="872"/>
      <c r="DM91" s="873"/>
      <c r="DN91" s="873"/>
      <c r="DO91" s="873"/>
      <c r="DP91" s="874"/>
      <c r="DQ91" s="872"/>
      <c r="DR91" s="873"/>
      <c r="DS91" s="873"/>
      <c r="DT91" s="873"/>
      <c r="DU91" s="874"/>
      <c r="DV91" s="869"/>
      <c r="DW91" s="870"/>
      <c r="DX91" s="870"/>
      <c r="DY91" s="870"/>
      <c r="DZ91" s="871"/>
      <c r="EA91" s="214"/>
    </row>
    <row r="92" spans="1:131" ht="26.25" hidden="1" customHeight="1" x14ac:dyDescent="0.15">
      <c r="A92" s="229"/>
      <c r="B92" s="230"/>
      <c r="C92" s="230"/>
      <c r="D92" s="230"/>
      <c r="E92" s="230"/>
      <c r="F92" s="230"/>
      <c r="G92" s="230"/>
      <c r="H92" s="230"/>
      <c r="I92" s="230"/>
      <c r="J92" s="230"/>
      <c r="K92" s="230"/>
      <c r="L92" s="230"/>
      <c r="M92" s="230"/>
      <c r="N92" s="230"/>
      <c r="O92" s="230"/>
      <c r="P92" s="230"/>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c r="AW92" s="231"/>
      <c r="AX92" s="231"/>
      <c r="AY92" s="231"/>
      <c r="AZ92" s="232"/>
      <c r="BA92" s="232"/>
      <c r="BB92" s="232"/>
      <c r="BC92" s="232"/>
      <c r="BD92" s="232"/>
      <c r="BE92" s="225"/>
      <c r="BF92" s="225"/>
      <c r="BG92" s="225"/>
      <c r="BH92" s="225"/>
      <c r="BI92" s="225"/>
      <c r="BJ92" s="225"/>
      <c r="BK92" s="225"/>
      <c r="BL92" s="225"/>
      <c r="BM92" s="225"/>
      <c r="BN92" s="225"/>
      <c r="BO92" s="225"/>
      <c r="BP92" s="225"/>
      <c r="BQ92" s="222">
        <v>86</v>
      </c>
      <c r="BR92" s="227"/>
      <c r="BS92" s="869"/>
      <c r="BT92" s="870"/>
      <c r="BU92" s="870"/>
      <c r="BV92" s="870"/>
      <c r="BW92" s="870"/>
      <c r="BX92" s="870"/>
      <c r="BY92" s="870"/>
      <c r="BZ92" s="870"/>
      <c r="CA92" s="870"/>
      <c r="CB92" s="870"/>
      <c r="CC92" s="870"/>
      <c r="CD92" s="870"/>
      <c r="CE92" s="870"/>
      <c r="CF92" s="870"/>
      <c r="CG92" s="875"/>
      <c r="CH92" s="872"/>
      <c r="CI92" s="873"/>
      <c r="CJ92" s="873"/>
      <c r="CK92" s="873"/>
      <c r="CL92" s="874"/>
      <c r="CM92" s="872"/>
      <c r="CN92" s="873"/>
      <c r="CO92" s="873"/>
      <c r="CP92" s="873"/>
      <c r="CQ92" s="874"/>
      <c r="CR92" s="872"/>
      <c r="CS92" s="873"/>
      <c r="CT92" s="873"/>
      <c r="CU92" s="873"/>
      <c r="CV92" s="874"/>
      <c r="CW92" s="872"/>
      <c r="CX92" s="873"/>
      <c r="CY92" s="873"/>
      <c r="CZ92" s="873"/>
      <c r="DA92" s="874"/>
      <c r="DB92" s="872"/>
      <c r="DC92" s="873"/>
      <c r="DD92" s="873"/>
      <c r="DE92" s="873"/>
      <c r="DF92" s="874"/>
      <c r="DG92" s="872"/>
      <c r="DH92" s="873"/>
      <c r="DI92" s="873"/>
      <c r="DJ92" s="873"/>
      <c r="DK92" s="874"/>
      <c r="DL92" s="872"/>
      <c r="DM92" s="873"/>
      <c r="DN92" s="873"/>
      <c r="DO92" s="873"/>
      <c r="DP92" s="874"/>
      <c r="DQ92" s="872"/>
      <c r="DR92" s="873"/>
      <c r="DS92" s="873"/>
      <c r="DT92" s="873"/>
      <c r="DU92" s="874"/>
      <c r="DV92" s="869"/>
      <c r="DW92" s="870"/>
      <c r="DX92" s="870"/>
      <c r="DY92" s="870"/>
      <c r="DZ92" s="871"/>
      <c r="EA92" s="214"/>
    </row>
    <row r="93" spans="1:131" ht="26.25" hidden="1" customHeight="1" x14ac:dyDescent="0.15">
      <c r="A93" s="229"/>
      <c r="B93" s="230"/>
      <c r="C93" s="230"/>
      <c r="D93" s="230"/>
      <c r="E93" s="230"/>
      <c r="F93" s="230"/>
      <c r="G93" s="230"/>
      <c r="H93" s="230"/>
      <c r="I93" s="230"/>
      <c r="J93" s="230"/>
      <c r="K93" s="230"/>
      <c r="L93" s="230"/>
      <c r="M93" s="230"/>
      <c r="N93" s="230"/>
      <c r="O93" s="230"/>
      <c r="P93" s="230"/>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231"/>
      <c r="AP93" s="231"/>
      <c r="AQ93" s="231"/>
      <c r="AR93" s="231"/>
      <c r="AS93" s="231"/>
      <c r="AT93" s="231"/>
      <c r="AU93" s="231"/>
      <c r="AV93" s="231"/>
      <c r="AW93" s="231"/>
      <c r="AX93" s="231"/>
      <c r="AY93" s="231"/>
      <c r="AZ93" s="232"/>
      <c r="BA93" s="232"/>
      <c r="BB93" s="232"/>
      <c r="BC93" s="232"/>
      <c r="BD93" s="232"/>
      <c r="BE93" s="225"/>
      <c r="BF93" s="225"/>
      <c r="BG93" s="225"/>
      <c r="BH93" s="225"/>
      <c r="BI93" s="225"/>
      <c r="BJ93" s="225"/>
      <c r="BK93" s="225"/>
      <c r="BL93" s="225"/>
      <c r="BM93" s="225"/>
      <c r="BN93" s="225"/>
      <c r="BO93" s="225"/>
      <c r="BP93" s="225"/>
      <c r="BQ93" s="222">
        <v>87</v>
      </c>
      <c r="BR93" s="227"/>
      <c r="BS93" s="869"/>
      <c r="BT93" s="870"/>
      <c r="BU93" s="870"/>
      <c r="BV93" s="870"/>
      <c r="BW93" s="870"/>
      <c r="BX93" s="870"/>
      <c r="BY93" s="870"/>
      <c r="BZ93" s="870"/>
      <c r="CA93" s="870"/>
      <c r="CB93" s="870"/>
      <c r="CC93" s="870"/>
      <c r="CD93" s="870"/>
      <c r="CE93" s="870"/>
      <c r="CF93" s="870"/>
      <c r="CG93" s="875"/>
      <c r="CH93" s="872"/>
      <c r="CI93" s="873"/>
      <c r="CJ93" s="873"/>
      <c r="CK93" s="873"/>
      <c r="CL93" s="874"/>
      <c r="CM93" s="872"/>
      <c r="CN93" s="873"/>
      <c r="CO93" s="873"/>
      <c r="CP93" s="873"/>
      <c r="CQ93" s="874"/>
      <c r="CR93" s="872"/>
      <c r="CS93" s="873"/>
      <c r="CT93" s="873"/>
      <c r="CU93" s="873"/>
      <c r="CV93" s="874"/>
      <c r="CW93" s="872"/>
      <c r="CX93" s="873"/>
      <c r="CY93" s="873"/>
      <c r="CZ93" s="873"/>
      <c r="DA93" s="874"/>
      <c r="DB93" s="872"/>
      <c r="DC93" s="873"/>
      <c r="DD93" s="873"/>
      <c r="DE93" s="873"/>
      <c r="DF93" s="874"/>
      <c r="DG93" s="872"/>
      <c r="DH93" s="873"/>
      <c r="DI93" s="873"/>
      <c r="DJ93" s="873"/>
      <c r="DK93" s="874"/>
      <c r="DL93" s="872"/>
      <c r="DM93" s="873"/>
      <c r="DN93" s="873"/>
      <c r="DO93" s="873"/>
      <c r="DP93" s="874"/>
      <c r="DQ93" s="872"/>
      <c r="DR93" s="873"/>
      <c r="DS93" s="873"/>
      <c r="DT93" s="873"/>
      <c r="DU93" s="874"/>
      <c r="DV93" s="869"/>
      <c r="DW93" s="870"/>
      <c r="DX93" s="870"/>
      <c r="DY93" s="870"/>
      <c r="DZ93" s="871"/>
      <c r="EA93" s="214"/>
    </row>
    <row r="94" spans="1:131" ht="26.25" hidden="1" customHeight="1" x14ac:dyDescent="0.15">
      <c r="A94" s="229"/>
      <c r="B94" s="230"/>
      <c r="C94" s="230"/>
      <c r="D94" s="230"/>
      <c r="E94" s="230"/>
      <c r="F94" s="230"/>
      <c r="G94" s="230"/>
      <c r="H94" s="230"/>
      <c r="I94" s="230"/>
      <c r="J94" s="230"/>
      <c r="K94" s="230"/>
      <c r="L94" s="230"/>
      <c r="M94" s="230"/>
      <c r="N94" s="230"/>
      <c r="O94" s="230"/>
      <c r="P94" s="230"/>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c r="AW94" s="231"/>
      <c r="AX94" s="231"/>
      <c r="AY94" s="231"/>
      <c r="AZ94" s="232"/>
      <c r="BA94" s="232"/>
      <c r="BB94" s="232"/>
      <c r="BC94" s="232"/>
      <c r="BD94" s="232"/>
      <c r="BE94" s="225"/>
      <c r="BF94" s="225"/>
      <c r="BG94" s="225"/>
      <c r="BH94" s="225"/>
      <c r="BI94" s="225"/>
      <c r="BJ94" s="225"/>
      <c r="BK94" s="225"/>
      <c r="BL94" s="225"/>
      <c r="BM94" s="225"/>
      <c r="BN94" s="225"/>
      <c r="BO94" s="225"/>
      <c r="BP94" s="225"/>
      <c r="BQ94" s="222">
        <v>88</v>
      </c>
      <c r="BR94" s="227"/>
      <c r="BS94" s="869"/>
      <c r="BT94" s="870"/>
      <c r="BU94" s="870"/>
      <c r="BV94" s="870"/>
      <c r="BW94" s="870"/>
      <c r="BX94" s="870"/>
      <c r="BY94" s="870"/>
      <c r="BZ94" s="870"/>
      <c r="CA94" s="870"/>
      <c r="CB94" s="870"/>
      <c r="CC94" s="870"/>
      <c r="CD94" s="870"/>
      <c r="CE94" s="870"/>
      <c r="CF94" s="870"/>
      <c r="CG94" s="875"/>
      <c r="CH94" s="872"/>
      <c r="CI94" s="873"/>
      <c r="CJ94" s="873"/>
      <c r="CK94" s="873"/>
      <c r="CL94" s="874"/>
      <c r="CM94" s="872"/>
      <c r="CN94" s="873"/>
      <c r="CO94" s="873"/>
      <c r="CP94" s="873"/>
      <c r="CQ94" s="874"/>
      <c r="CR94" s="872"/>
      <c r="CS94" s="873"/>
      <c r="CT94" s="873"/>
      <c r="CU94" s="873"/>
      <c r="CV94" s="874"/>
      <c r="CW94" s="872"/>
      <c r="CX94" s="873"/>
      <c r="CY94" s="873"/>
      <c r="CZ94" s="873"/>
      <c r="DA94" s="874"/>
      <c r="DB94" s="872"/>
      <c r="DC94" s="873"/>
      <c r="DD94" s="873"/>
      <c r="DE94" s="873"/>
      <c r="DF94" s="874"/>
      <c r="DG94" s="872"/>
      <c r="DH94" s="873"/>
      <c r="DI94" s="873"/>
      <c r="DJ94" s="873"/>
      <c r="DK94" s="874"/>
      <c r="DL94" s="872"/>
      <c r="DM94" s="873"/>
      <c r="DN94" s="873"/>
      <c r="DO94" s="873"/>
      <c r="DP94" s="874"/>
      <c r="DQ94" s="872"/>
      <c r="DR94" s="873"/>
      <c r="DS94" s="873"/>
      <c r="DT94" s="873"/>
      <c r="DU94" s="874"/>
      <c r="DV94" s="869"/>
      <c r="DW94" s="870"/>
      <c r="DX94" s="870"/>
      <c r="DY94" s="870"/>
      <c r="DZ94" s="871"/>
      <c r="EA94" s="214"/>
    </row>
    <row r="95" spans="1:131" ht="26.25" hidden="1" customHeight="1" x14ac:dyDescent="0.15">
      <c r="A95" s="229"/>
      <c r="B95" s="230"/>
      <c r="C95" s="230"/>
      <c r="D95" s="230"/>
      <c r="E95" s="230"/>
      <c r="F95" s="230"/>
      <c r="G95" s="230"/>
      <c r="H95" s="230"/>
      <c r="I95" s="230"/>
      <c r="J95" s="230"/>
      <c r="K95" s="230"/>
      <c r="L95" s="230"/>
      <c r="M95" s="230"/>
      <c r="N95" s="230"/>
      <c r="O95" s="230"/>
      <c r="P95" s="230"/>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231"/>
      <c r="AP95" s="231"/>
      <c r="AQ95" s="231"/>
      <c r="AR95" s="231"/>
      <c r="AS95" s="231"/>
      <c r="AT95" s="231"/>
      <c r="AU95" s="231"/>
      <c r="AV95" s="231"/>
      <c r="AW95" s="231"/>
      <c r="AX95" s="231"/>
      <c r="AY95" s="231"/>
      <c r="AZ95" s="232"/>
      <c r="BA95" s="232"/>
      <c r="BB95" s="232"/>
      <c r="BC95" s="232"/>
      <c r="BD95" s="232"/>
      <c r="BE95" s="225"/>
      <c r="BF95" s="225"/>
      <c r="BG95" s="225"/>
      <c r="BH95" s="225"/>
      <c r="BI95" s="225"/>
      <c r="BJ95" s="225"/>
      <c r="BK95" s="225"/>
      <c r="BL95" s="225"/>
      <c r="BM95" s="225"/>
      <c r="BN95" s="225"/>
      <c r="BO95" s="225"/>
      <c r="BP95" s="225"/>
      <c r="BQ95" s="222">
        <v>89</v>
      </c>
      <c r="BR95" s="227"/>
      <c r="BS95" s="869"/>
      <c r="BT95" s="870"/>
      <c r="BU95" s="870"/>
      <c r="BV95" s="870"/>
      <c r="BW95" s="870"/>
      <c r="BX95" s="870"/>
      <c r="BY95" s="870"/>
      <c r="BZ95" s="870"/>
      <c r="CA95" s="870"/>
      <c r="CB95" s="870"/>
      <c r="CC95" s="870"/>
      <c r="CD95" s="870"/>
      <c r="CE95" s="870"/>
      <c r="CF95" s="870"/>
      <c r="CG95" s="875"/>
      <c r="CH95" s="872"/>
      <c r="CI95" s="873"/>
      <c r="CJ95" s="873"/>
      <c r="CK95" s="873"/>
      <c r="CL95" s="874"/>
      <c r="CM95" s="872"/>
      <c r="CN95" s="873"/>
      <c r="CO95" s="873"/>
      <c r="CP95" s="873"/>
      <c r="CQ95" s="874"/>
      <c r="CR95" s="872"/>
      <c r="CS95" s="873"/>
      <c r="CT95" s="873"/>
      <c r="CU95" s="873"/>
      <c r="CV95" s="874"/>
      <c r="CW95" s="872"/>
      <c r="CX95" s="873"/>
      <c r="CY95" s="873"/>
      <c r="CZ95" s="873"/>
      <c r="DA95" s="874"/>
      <c r="DB95" s="872"/>
      <c r="DC95" s="873"/>
      <c r="DD95" s="873"/>
      <c r="DE95" s="873"/>
      <c r="DF95" s="874"/>
      <c r="DG95" s="872"/>
      <c r="DH95" s="873"/>
      <c r="DI95" s="873"/>
      <c r="DJ95" s="873"/>
      <c r="DK95" s="874"/>
      <c r="DL95" s="872"/>
      <c r="DM95" s="873"/>
      <c r="DN95" s="873"/>
      <c r="DO95" s="873"/>
      <c r="DP95" s="874"/>
      <c r="DQ95" s="872"/>
      <c r="DR95" s="873"/>
      <c r="DS95" s="873"/>
      <c r="DT95" s="873"/>
      <c r="DU95" s="874"/>
      <c r="DV95" s="869"/>
      <c r="DW95" s="870"/>
      <c r="DX95" s="870"/>
      <c r="DY95" s="870"/>
      <c r="DZ95" s="871"/>
      <c r="EA95" s="214"/>
    </row>
    <row r="96" spans="1:131" ht="26.25" hidden="1" customHeight="1" x14ac:dyDescent="0.15">
      <c r="A96" s="229"/>
      <c r="B96" s="230"/>
      <c r="C96" s="230"/>
      <c r="D96" s="230"/>
      <c r="E96" s="230"/>
      <c r="F96" s="230"/>
      <c r="G96" s="230"/>
      <c r="H96" s="230"/>
      <c r="I96" s="230"/>
      <c r="J96" s="230"/>
      <c r="K96" s="230"/>
      <c r="L96" s="230"/>
      <c r="M96" s="230"/>
      <c r="N96" s="230"/>
      <c r="O96" s="230"/>
      <c r="P96" s="230"/>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231"/>
      <c r="AW96" s="231"/>
      <c r="AX96" s="231"/>
      <c r="AY96" s="231"/>
      <c r="AZ96" s="232"/>
      <c r="BA96" s="232"/>
      <c r="BB96" s="232"/>
      <c r="BC96" s="232"/>
      <c r="BD96" s="232"/>
      <c r="BE96" s="225"/>
      <c r="BF96" s="225"/>
      <c r="BG96" s="225"/>
      <c r="BH96" s="225"/>
      <c r="BI96" s="225"/>
      <c r="BJ96" s="225"/>
      <c r="BK96" s="225"/>
      <c r="BL96" s="225"/>
      <c r="BM96" s="225"/>
      <c r="BN96" s="225"/>
      <c r="BO96" s="225"/>
      <c r="BP96" s="225"/>
      <c r="BQ96" s="222">
        <v>90</v>
      </c>
      <c r="BR96" s="227"/>
      <c r="BS96" s="869"/>
      <c r="BT96" s="870"/>
      <c r="BU96" s="870"/>
      <c r="BV96" s="870"/>
      <c r="BW96" s="870"/>
      <c r="BX96" s="870"/>
      <c r="BY96" s="870"/>
      <c r="BZ96" s="870"/>
      <c r="CA96" s="870"/>
      <c r="CB96" s="870"/>
      <c r="CC96" s="870"/>
      <c r="CD96" s="870"/>
      <c r="CE96" s="870"/>
      <c r="CF96" s="870"/>
      <c r="CG96" s="875"/>
      <c r="CH96" s="872"/>
      <c r="CI96" s="873"/>
      <c r="CJ96" s="873"/>
      <c r="CK96" s="873"/>
      <c r="CL96" s="874"/>
      <c r="CM96" s="872"/>
      <c r="CN96" s="873"/>
      <c r="CO96" s="873"/>
      <c r="CP96" s="873"/>
      <c r="CQ96" s="874"/>
      <c r="CR96" s="872"/>
      <c r="CS96" s="873"/>
      <c r="CT96" s="873"/>
      <c r="CU96" s="873"/>
      <c r="CV96" s="874"/>
      <c r="CW96" s="872"/>
      <c r="CX96" s="873"/>
      <c r="CY96" s="873"/>
      <c r="CZ96" s="873"/>
      <c r="DA96" s="874"/>
      <c r="DB96" s="872"/>
      <c r="DC96" s="873"/>
      <c r="DD96" s="873"/>
      <c r="DE96" s="873"/>
      <c r="DF96" s="874"/>
      <c r="DG96" s="872"/>
      <c r="DH96" s="873"/>
      <c r="DI96" s="873"/>
      <c r="DJ96" s="873"/>
      <c r="DK96" s="874"/>
      <c r="DL96" s="872"/>
      <c r="DM96" s="873"/>
      <c r="DN96" s="873"/>
      <c r="DO96" s="873"/>
      <c r="DP96" s="874"/>
      <c r="DQ96" s="872"/>
      <c r="DR96" s="873"/>
      <c r="DS96" s="873"/>
      <c r="DT96" s="873"/>
      <c r="DU96" s="874"/>
      <c r="DV96" s="869"/>
      <c r="DW96" s="870"/>
      <c r="DX96" s="870"/>
      <c r="DY96" s="870"/>
      <c r="DZ96" s="871"/>
      <c r="EA96" s="214"/>
    </row>
    <row r="97" spans="1:131" ht="26.25" hidden="1" customHeight="1" x14ac:dyDescent="0.15">
      <c r="A97" s="229"/>
      <c r="B97" s="230"/>
      <c r="C97" s="230"/>
      <c r="D97" s="230"/>
      <c r="E97" s="230"/>
      <c r="F97" s="230"/>
      <c r="G97" s="230"/>
      <c r="H97" s="230"/>
      <c r="I97" s="230"/>
      <c r="J97" s="230"/>
      <c r="K97" s="230"/>
      <c r="L97" s="230"/>
      <c r="M97" s="230"/>
      <c r="N97" s="230"/>
      <c r="O97" s="230"/>
      <c r="P97" s="230"/>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231"/>
      <c r="AP97" s="231"/>
      <c r="AQ97" s="231"/>
      <c r="AR97" s="231"/>
      <c r="AS97" s="231"/>
      <c r="AT97" s="231"/>
      <c r="AU97" s="231"/>
      <c r="AV97" s="231"/>
      <c r="AW97" s="231"/>
      <c r="AX97" s="231"/>
      <c r="AY97" s="231"/>
      <c r="AZ97" s="232"/>
      <c r="BA97" s="232"/>
      <c r="BB97" s="232"/>
      <c r="BC97" s="232"/>
      <c r="BD97" s="232"/>
      <c r="BE97" s="225"/>
      <c r="BF97" s="225"/>
      <c r="BG97" s="225"/>
      <c r="BH97" s="225"/>
      <c r="BI97" s="225"/>
      <c r="BJ97" s="225"/>
      <c r="BK97" s="225"/>
      <c r="BL97" s="225"/>
      <c r="BM97" s="225"/>
      <c r="BN97" s="225"/>
      <c r="BO97" s="225"/>
      <c r="BP97" s="225"/>
      <c r="BQ97" s="222">
        <v>91</v>
      </c>
      <c r="BR97" s="227"/>
      <c r="BS97" s="869"/>
      <c r="BT97" s="870"/>
      <c r="BU97" s="870"/>
      <c r="BV97" s="870"/>
      <c r="BW97" s="870"/>
      <c r="BX97" s="870"/>
      <c r="BY97" s="870"/>
      <c r="BZ97" s="870"/>
      <c r="CA97" s="870"/>
      <c r="CB97" s="870"/>
      <c r="CC97" s="870"/>
      <c r="CD97" s="870"/>
      <c r="CE97" s="870"/>
      <c r="CF97" s="870"/>
      <c r="CG97" s="875"/>
      <c r="CH97" s="872"/>
      <c r="CI97" s="873"/>
      <c r="CJ97" s="873"/>
      <c r="CK97" s="873"/>
      <c r="CL97" s="874"/>
      <c r="CM97" s="872"/>
      <c r="CN97" s="873"/>
      <c r="CO97" s="873"/>
      <c r="CP97" s="873"/>
      <c r="CQ97" s="874"/>
      <c r="CR97" s="872"/>
      <c r="CS97" s="873"/>
      <c r="CT97" s="873"/>
      <c r="CU97" s="873"/>
      <c r="CV97" s="874"/>
      <c r="CW97" s="872"/>
      <c r="CX97" s="873"/>
      <c r="CY97" s="873"/>
      <c r="CZ97" s="873"/>
      <c r="DA97" s="874"/>
      <c r="DB97" s="872"/>
      <c r="DC97" s="873"/>
      <c r="DD97" s="873"/>
      <c r="DE97" s="873"/>
      <c r="DF97" s="874"/>
      <c r="DG97" s="872"/>
      <c r="DH97" s="873"/>
      <c r="DI97" s="873"/>
      <c r="DJ97" s="873"/>
      <c r="DK97" s="874"/>
      <c r="DL97" s="872"/>
      <c r="DM97" s="873"/>
      <c r="DN97" s="873"/>
      <c r="DO97" s="873"/>
      <c r="DP97" s="874"/>
      <c r="DQ97" s="872"/>
      <c r="DR97" s="873"/>
      <c r="DS97" s="873"/>
      <c r="DT97" s="873"/>
      <c r="DU97" s="874"/>
      <c r="DV97" s="869"/>
      <c r="DW97" s="870"/>
      <c r="DX97" s="870"/>
      <c r="DY97" s="870"/>
      <c r="DZ97" s="871"/>
      <c r="EA97" s="214"/>
    </row>
    <row r="98" spans="1:131" ht="26.25" hidden="1" customHeight="1" x14ac:dyDescent="0.15">
      <c r="A98" s="229"/>
      <c r="B98" s="230"/>
      <c r="C98" s="230"/>
      <c r="D98" s="230"/>
      <c r="E98" s="230"/>
      <c r="F98" s="230"/>
      <c r="G98" s="230"/>
      <c r="H98" s="230"/>
      <c r="I98" s="230"/>
      <c r="J98" s="230"/>
      <c r="K98" s="230"/>
      <c r="L98" s="230"/>
      <c r="M98" s="230"/>
      <c r="N98" s="230"/>
      <c r="O98" s="230"/>
      <c r="P98" s="230"/>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231"/>
      <c r="AX98" s="231"/>
      <c r="AY98" s="231"/>
      <c r="AZ98" s="232"/>
      <c r="BA98" s="232"/>
      <c r="BB98" s="232"/>
      <c r="BC98" s="232"/>
      <c r="BD98" s="232"/>
      <c r="BE98" s="225"/>
      <c r="BF98" s="225"/>
      <c r="BG98" s="225"/>
      <c r="BH98" s="225"/>
      <c r="BI98" s="225"/>
      <c r="BJ98" s="225"/>
      <c r="BK98" s="225"/>
      <c r="BL98" s="225"/>
      <c r="BM98" s="225"/>
      <c r="BN98" s="225"/>
      <c r="BO98" s="225"/>
      <c r="BP98" s="225"/>
      <c r="BQ98" s="222">
        <v>92</v>
      </c>
      <c r="BR98" s="227"/>
      <c r="BS98" s="869"/>
      <c r="BT98" s="870"/>
      <c r="BU98" s="870"/>
      <c r="BV98" s="870"/>
      <c r="BW98" s="870"/>
      <c r="BX98" s="870"/>
      <c r="BY98" s="870"/>
      <c r="BZ98" s="870"/>
      <c r="CA98" s="870"/>
      <c r="CB98" s="870"/>
      <c r="CC98" s="870"/>
      <c r="CD98" s="870"/>
      <c r="CE98" s="870"/>
      <c r="CF98" s="870"/>
      <c r="CG98" s="875"/>
      <c r="CH98" s="872"/>
      <c r="CI98" s="873"/>
      <c r="CJ98" s="873"/>
      <c r="CK98" s="873"/>
      <c r="CL98" s="874"/>
      <c r="CM98" s="872"/>
      <c r="CN98" s="873"/>
      <c r="CO98" s="873"/>
      <c r="CP98" s="873"/>
      <c r="CQ98" s="874"/>
      <c r="CR98" s="872"/>
      <c r="CS98" s="873"/>
      <c r="CT98" s="873"/>
      <c r="CU98" s="873"/>
      <c r="CV98" s="874"/>
      <c r="CW98" s="872"/>
      <c r="CX98" s="873"/>
      <c r="CY98" s="873"/>
      <c r="CZ98" s="873"/>
      <c r="DA98" s="874"/>
      <c r="DB98" s="872"/>
      <c r="DC98" s="873"/>
      <c r="DD98" s="873"/>
      <c r="DE98" s="873"/>
      <c r="DF98" s="874"/>
      <c r="DG98" s="872"/>
      <c r="DH98" s="873"/>
      <c r="DI98" s="873"/>
      <c r="DJ98" s="873"/>
      <c r="DK98" s="874"/>
      <c r="DL98" s="872"/>
      <c r="DM98" s="873"/>
      <c r="DN98" s="873"/>
      <c r="DO98" s="873"/>
      <c r="DP98" s="874"/>
      <c r="DQ98" s="872"/>
      <c r="DR98" s="873"/>
      <c r="DS98" s="873"/>
      <c r="DT98" s="873"/>
      <c r="DU98" s="874"/>
      <c r="DV98" s="869"/>
      <c r="DW98" s="870"/>
      <c r="DX98" s="870"/>
      <c r="DY98" s="870"/>
      <c r="DZ98" s="871"/>
      <c r="EA98" s="214"/>
    </row>
    <row r="99" spans="1:131" ht="26.25" hidden="1" customHeight="1" x14ac:dyDescent="0.15">
      <c r="A99" s="229"/>
      <c r="B99" s="230"/>
      <c r="C99" s="230"/>
      <c r="D99" s="230"/>
      <c r="E99" s="230"/>
      <c r="F99" s="230"/>
      <c r="G99" s="230"/>
      <c r="H99" s="230"/>
      <c r="I99" s="230"/>
      <c r="J99" s="230"/>
      <c r="K99" s="230"/>
      <c r="L99" s="230"/>
      <c r="M99" s="230"/>
      <c r="N99" s="230"/>
      <c r="O99" s="230"/>
      <c r="P99" s="230"/>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231"/>
      <c r="AP99" s="231"/>
      <c r="AQ99" s="231"/>
      <c r="AR99" s="231"/>
      <c r="AS99" s="231"/>
      <c r="AT99" s="231"/>
      <c r="AU99" s="231"/>
      <c r="AV99" s="231"/>
      <c r="AW99" s="231"/>
      <c r="AX99" s="231"/>
      <c r="AY99" s="231"/>
      <c r="AZ99" s="232"/>
      <c r="BA99" s="232"/>
      <c r="BB99" s="232"/>
      <c r="BC99" s="232"/>
      <c r="BD99" s="232"/>
      <c r="BE99" s="225"/>
      <c r="BF99" s="225"/>
      <c r="BG99" s="225"/>
      <c r="BH99" s="225"/>
      <c r="BI99" s="225"/>
      <c r="BJ99" s="225"/>
      <c r="BK99" s="225"/>
      <c r="BL99" s="225"/>
      <c r="BM99" s="225"/>
      <c r="BN99" s="225"/>
      <c r="BO99" s="225"/>
      <c r="BP99" s="225"/>
      <c r="BQ99" s="222">
        <v>93</v>
      </c>
      <c r="BR99" s="227"/>
      <c r="BS99" s="869"/>
      <c r="BT99" s="870"/>
      <c r="BU99" s="870"/>
      <c r="BV99" s="870"/>
      <c r="BW99" s="870"/>
      <c r="BX99" s="870"/>
      <c r="BY99" s="870"/>
      <c r="BZ99" s="870"/>
      <c r="CA99" s="870"/>
      <c r="CB99" s="870"/>
      <c r="CC99" s="870"/>
      <c r="CD99" s="870"/>
      <c r="CE99" s="870"/>
      <c r="CF99" s="870"/>
      <c r="CG99" s="875"/>
      <c r="CH99" s="872"/>
      <c r="CI99" s="873"/>
      <c r="CJ99" s="873"/>
      <c r="CK99" s="873"/>
      <c r="CL99" s="874"/>
      <c r="CM99" s="872"/>
      <c r="CN99" s="873"/>
      <c r="CO99" s="873"/>
      <c r="CP99" s="873"/>
      <c r="CQ99" s="874"/>
      <c r="CR99" s="872"/>
      <c r="CS99" s="873"/>
      <c r="CT99" s="873"/>
      <c r="CU99" s="873"/>
      <c r="CV99" s="874"/>
      <c r="CW99" s="872"/>
      <c r="CX99" s="873"/>
      <c r="CY99" s="873"/>
      <c r="CZ99" s="873"/>
      <c r="DA99" s="874"/>
      <c r="DB99" s="872"/>
      <c r="DC99" s="873"/>
      <c r="DD99" s="873"/>
      <c r="DE99" s="873"/>
      <c r="DF99" s="874"/>
      <c r="DG99" s="872"/>
      <c r="DH99" s="873"/>
      <c r="DI99" s="873"/>
      <c r="DJ99" s="873"/>
      <c r="DK99" s="874"/>
      <c r="DL99" s="872"/>
      <c r="DM99" s="873"/>
      <c r="DN99" s="873"/>
      <c r="DO99" s="873"/>
      <c r="DP99" s="874"/>
      <c r="DQ99" s="872"/>
      <c r="DR99" s="873"/>
      <c r="DS99" s="873"/>
      <c r="DT99" s="873"/>
      <c r="DU99" s="874"/>
      <c r="DV99" s="869"/>
      <c r="DW99" s="870"/>
      <c r="DX99" s="870"/>
      <c r="DY99" s="870"/>
      <c r="DZ99" s="871"/>
      <c r="EA99" s="214"/>
    </row>
    <row r="100" spans="1:131" ht="26.25" hidden="1" customHeight="1" x14ac:dyDescent="0.15">
      <c r="A100" s="229"/>
      <c r="B100" s="230"/>
      <c r="C100" s="230"/>
      <c r="D100" s="230"/>
      <c r="E100" s="230"/>
      <c r="F100" s="230"/>
      <c r="G100" s="230"/>
      <c r="H100" s="230"/>
      <c r="I100" s="230"/>
      <c r="J100" s="230"/>
      <c r="K100" s="230"/>
      <c r="L100" s="230"/>
      <c r="M100" s="230"/>
      <c r="N100" s="230"/>
      <c r="O100" s="230"/>
      <c r="P100" s="230"/>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c r="AW100" s="231"/>
      <c r="AX100" s="231"/>
      <c r="AY100" s="231"/>
      <c r="AZ100" s="232"/>
      <c r="BA100" s="232"/>
      <c r="BB100" s="232"/>
      <c r="BC100" s="232"/>
      <c r="BD100" s="232"/>
      <c r="BE100" s="225"/>
      <c r="BF100" s="225"/>
      <c r="BG100" s="225"/>
      <c r="BH100" s="225"/>
      <c r="BI100" s="225"/>
      <c r="BJ100" s="225"/>
      <c r="BK100" s="225"/>
      <c r="BL100" s="225"/>
      <c r="BM100" s="225"/>
      <c r="BN100" s="225"/>
      <c r="BO100" s="225"/>
      <c r="BP100" s="225"/>
      <c r="BQ100" s="222">
        <v>94</v>
      </c>
      <c r="BR100" s="227"/>
      <c r="BS100" s="869"/>
      <c r="BT100" s="870"/>
      <c r="BU100" s="870"/>
      <c r="BV100" s="870"/>
      <c r="BW100" s="870"/>
      <c r="BX100" s="870"/>
      <c r="BY100" s="870"/>
      <c r="BZ100" s="870"/>
      <c r="CA100" s="870"/>
      <c r="CB100" s="870"/>
      <c r="CC100" s="870"/>
      <c r="CD100" s="870"/>
      <c r="CE100" s="870"/>
      <c r="CF100" s="870"/>
      <c r="CG100" s="875"/>
      <c r="CH100" s="872"/>
      <c r="CI100" s="873"/>
      <c r="CJ100" s="873"/>
      <c r="CK100" s="873"/>
      <c r="CL100" s="874"/>
      <c r="CM100" s="872"/>
      <c r="CN100" s="873"/>
      <c r="CO100" s="873"/>
      <c r="CP100" s="873"/>
      <c r="CQ100" s="874"/>
      <c r="CR100" s="872"/>
      <c r="CS100" s="873"/>
      <c r="CT100" s="873"/>
      <c r="CU100" s="873"/>
      <c r="CV100" s="874"/>
      <c r="CW100" s="872"/>
      <c r="CX100" s="873"/>
      <c r="CY100" s="873"/>
      <c r="CZ100" s="873"/>
      <c r="DA100" s="874"/>
      <c r="DB100" s="872"/>
      <c r="DC100" s="873"/>
      <c r="DD100" s="873"/>
      <c r="DE100" s="873"/>
      <c r="DF100" s="874"/>
      <c r="DG100" s="872"/>
      <c r="DH100" s="873"/>
      <c r="DI100" s="873"/>
      <c r="DJ100" s="873"/>
      <c r="DK100" s="874"/>
      <c r="DL100" s="872"/>
      <c r="DM100" s="873"/>
      <c r="DN100" s="873"/>
      <c r="DO100" s="873"/>
      <c r="DP100" s="874"/>
      <c r="DQ100" s="872"/>
      <c r="DR100" s="873"/>
      <c r="DS100" s="873"/>
      <c r="DT100" s="873"/>
      <c r="DU100" s="874"/>
      <c r="DV100" s="869"/>
      <c r="DW100" s="870"/>
      <c r="DX100" s="870"/>
      <c r="DY100" s="870"/>
      <c r="DZ100" s="871"/>
      <c r="EA100" s="214"/>
    </row>
    <row r="101" spans="1:131" ht="26.25" hidden="1" customHeight="1" x14ac:dyDescent="0.15">
      <c r="A101" s="229"/>
      <c r="B101" s="230"/>
      <c r="C101" s="230"/>
      <c r="D101" s="230"/>
      <c r="E101" s="230"/>
      <c r="F101" s="230"/>
      <c r="G101" s="230"/>
      <c r="H101" s="230"/>
      <c r="I101" s="230"/>
      <c r="J101" s="230"/>
      <c r="K101" s="230"/>
      <c r="L101" s="230"/>
      <c r="M101" s="230"/>
      <c r="N101" s="230"/>
      <c r="O101" s="230"/>
      <c r="P101" s="230"/>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1"/>
      <c r="AZ101" s="232"/>
      <c r="BA101" s="232"/>
      <c r="BB101" s="232"/>
      <c r="BC101" s="232"/>
      <c r="BD101" s="232"/>
      <c r="BE101" s="225"/>
      <c r="BF101" s="225"/>
      <c r="BG101" s="225"/>
      <c r="BH101" s="225"/>
      <c r="BI101" s="225"/>
      <c r="BJ101" s="225"/>
      <c r="BK101" s="225"/>
      <c r="BL101" s="225"/>
      <c r="BM101" s="225"/>
      <c r="BN101" s="225"/>
      <c r="BO101" s="225"/>
      <c r="BP101" s="225"/>
      <c r="BQ101" s="222">
        <v>95</v>
      </c>
      <c r="BR101" s="227"/>
      <c r="BS101" s="869"/>
      <c r="BT101" s="870"/>
      <c r="BU101" s="870"/>
      <c r="BV101" s="870"/>
      <c r="BW101" s="870"/>
      <c r="BX101" s="870"/>
      <c r="BY101" s="870"/>
      <c r="BZ101" s="870"/>
      <c r="CA101" s="870"/>
      <c r="CB101" s="870"/>
      <c r="CC101" s="870"/>
      <c r="CD101" s="870"/>
      <c r="CE101" s="870"/>
      <c r="CF101" s="870"/>
      <c r="CG101" s="875"/>
      <c r="CH101" s="872"/>
      <c r="CI101" s="873"/>
      <c r="CJ101" s="873"/>
      <c r="CK101" s="873"/>
      <c r="CL101" s="874"/>
      <c r="CM101" s="872"/>
      <c r="CN101" s="873"/>
      <c r="CO101" s="873"/>
      <c r="CP101" s="873"/>
      <c r="CQ101" s="874"/>
      <c r="CR101" s="872"/>
      <c r="CS101" s="873"/>
      <c r="CT101" s="873"/>
      <c r="CU101" s="873"/>
      <c r="CV101" s="874"/>
      <c r="CW101" s="872"/>
      <c r="CX101" s="873"/>
      <c r="CY101" s="873"/>
      <c r="CZ101" s="873"/>
      <c r="DA101" s="874"/>
      <c r="DB101" s="872"/>
      <c r="DC101" s="873"/>
      <c r="DD101" s="873"/>
      <c r="DE101" s="873"/>
      <c r="DF101" s="874"/>
      <c r="DG101" s="872"/>
      <c r="DH101" s="873"/>
      <c r="DI101" s="873"/>
      <c r="DJ101" s="873"/>
      <c r="DK101" s="874"/>
      <c r="DL101" s="872"/>
      <c r="DM101" s="873"/>
      <c r="DN101" s="873"/>
      <c r="DO101" s="873"/>
      <c r="DP101" s="874"/>
      <c r="DQ101" s="872"/>
      <c r="DR101" s="873"/>
      <c r="DS101" s="873"/>
      <c r="DT101" s="873"/>
      <c r="DU101" s="874"/>
      <c r="DV101" s="869"/>
      <c r="DW101" s="870"/>
      <c r="DX101" s="870"/>
      <c r="DY101" s="870"/>
      <c r="DZ101" s="871"/>
      <c r="EA101" s="214"/>
    </row>
    <row r="102" spans="1:131" ht="26.25" customHeight="1" thickBot="1" x14ac:dyDescent="0.2">
      <c r="A102" s="229"/>
      <c r="B102" s="230"/>
      <c r="C102" s="230"/>
      <c r="D102" s="230"/>
      <c r="E102" s="230"/>
      <c r="F102" s="230"/>
      <c r="G102" s="230"/>
      <c r="H102" s="230"/>
      <c r="I102" s="230"/>
      <c r="J102" s="230"/>
      <c r="K102" s="230"/>
      <c r="L102" s="230"/>
      <c r="M102" s="230"/>
      <c r="N102" s="230"/>
      <c r="O102" s="230"/>
      <c r="P102" s="230"/>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2"/>
      <c r="BA102" s="232"/>
      <c r="BB102" s="232"/>
      <c r="BC102" s="232"/>
      <c r="BD102" s="232"/>
      <c r="BE102" s="225"/>
      <c r="BF102" s="225"/>
      <c r="BG102" s="225"/>
      <c r="BH102" s="225"/>
      <c r="BI102" s="225"/>
      <c r="BJ102" s="225"/>
      <c r="BK102" s="225"/>
      <c r="BL102" s="225"/>
      <c r="BM102" s="225"/>
      <c r="BN102" s="225"/>
      <c r="BO102" s="225"/>
      <c r="BP102" s="225"/>
      <c r="BQ102" s="224" t="s">
        <v>393</v>
      </c>
      <c r="BR102" s="798" t="s">
        <v>423</v>
      </c>
      <c r="BS102" s="799"/>
      <c r="BT102" s="799"/>
      <c r="BU102" s="799"/>
      <c r="BV102" s="799"/>
      <c r="BW102" s="799"/>
      <c r="BX102" s="799"/>
      <c r="BY102" s="799"/>
      <c r="BZ102" s="799"/>
      <c r="CA102" s="799"/>
      <c r="CB102" s="799"/>
      <c r="CC102" s="799"/>
      <c r="CD102" s="799"/>
      <c r="CE102" s="799"/>
      <c r="CF102" s="799"/>
      <c r="CG102" s="800"/>
      <c r="CH102" s="897"/>
      <c r="CI102" s="898"/>
      <c r="CJ102" s="898"/>
      <c r="CK102" s="898"/>
      <c r="CL102" s="899"/>
      <c r="CM102" s="897"/>
      <c r="CN102" s="898"/>
      <c r="CO102" s="898"/>
      <c r="CP102" s="898"/>
      <c r="CQ102" s="899"/>
      <c r="CR102" s="900"/>
      <c r="CS102" s="862"/>
      <c r="CT102" s="862"/>
      <c r="CU102" s="862"/>
      <c r="CV102" s="901"/>
      <c r="CW102" s="900"/>
      <c r="CX102" s="862"/>
      <c r="CY102" s="862"/>
      <c r="CZ102" s="862"/>
      <c r="DA102" s="901"/>
      <c r="DB102" s="900"/>
      <c r="DC102" s="862"/>
      <c r="DD102" s="862"/>
      <c r="DE102" s="862"/>
      <c r="DF102" s="901"/>
      <c r="DG102" s="900"/>
      <c r="DH102" s="862"/>
      <c r="DI102" s="862"/>
      <c r="DJ102" s="862"/>
      <c r="DK102" s="901"/>
      <c r="DL102" s="900"/>
      <c r="DM102" s="862"/>
      <c r="DN102" s="862"/>
      <c r="DO102" s="862"/>
      <c r="DP102" s="901"/>
      <c r="DQ102" s="900"/>
      <c r="DR102" s="862"/>
      <c r="DS102" s="862"/>
      <c r="DT102" s="862"/>
      <c r="DU102" s="901"/>
      <c r="DV102" s="798"/>
      <c r="DW102" s="799"/>
      <c r="DX102" s="799"/>
      <c r="DY102" s="799"/>
      <c r="DZ102" s="924"/>
      <c r="EA102" s="214"/>
    </row>
    <row r="103" spans="1:131" ht="26.25" customHeight="1" x14ac:dyDescent="0.15">
      <c r="A103" s="229"/>
      <c r="B103" s="230"/>
      <c r="C103" s="230"/>
      <c r="D103" s="230"/>
      <c r="E103" s="230"/>
      <c r="F103" s="230"/>
      <c r="G103" s="230"/>
      <c r="H103" s="230"/>
      <c r="I103" s="230"/>
      <c r="J103" s="230"/>
      <c r="K103" s="230"/>
      <c r="L103" s="230"/>
      <c r="M103" s="230"/>
      <c r="N103" s="230"/>
      <c r="O103" s="230"/>
      <c r="P103" s="230"/>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1"/>
      <c r="AZ103" s="232"/>
      <c r="BA103" s="232"/>
      <c r="BB103" s="232"/>
      <c r="BC103" s="232"/>
      <c r="BD103" s="232"/>
      <c r="BE103" s="225"/>
      <c r="BF103" s="225"/>
      <c r="BG103" s="225"/>
      <c r="BH103" s="225"/>
      <c r="BI103" s="225"/>
      <c r="BJ103" s="225"/>
      <c r="BK103" s="225"/>
      <c r="BL103" s="225"/>
      <c r="BM103" s="225"/>
      <c r="BN103" s="225"/>
      <c r="BO103" s="225"/>
      <c r="BP103" s="225"/>
      <c r="BQ103" s="925" t="s">
        <v>424</v>
      </c>
      <c r="BR103" s="925"/>
      <c r="BS103" s="925"/>
      <c r="BT103" s="925"/>
      <c r="BU103" s="925"/>
      <c r="BV103" s="925"/>
      <c r="BW103" s="925"/>
      <c r="BX103" s="925"/>
      <c r="BY103" s="925"/>
      <c r="BZ103" s="925"/>
      <c r="CA103" s="925"/>
      <c r="CB103" s="925"/>
      <c r="CC103" s="925"/>
      <c r="CD103" s="925"/>
      <c r="CE103" s="925"/>
      <c r="CF103" s="925"/>
      <c r="CG103" s="925"/>
      <c r="CH103" s="925"/>
      <c r="CI103" s="925"/>
      <c r="CJ103" s="925"/>
      <c r="CK103" s="925"/>
      <c r="CL103" s="925"/>
      <c r="CM103" s="925"/>
      <c r="CN103" s="925"/>
      <c r="CO103" s="925"/>
      <c r="CP103" s="925"/>
      <c r="CQ103" s="925"/>
      <c r="CR103" s="925"/>
      <c r="CS103" s="925"/>
      <c r="CT103" s="925"/>
      <c r="CU103" s="925"/>
      <c r="CV103" s="925"/>
      <c r="CW103" s="925"/>
      <c r="CX103" s="925"/>
      <c r="CY103" s="925"/>
      <c r="CZ103" s="925"/>
      <c r="DA103" s="925"/>
      <c r="DB103" s="925"/>
      <c r="DC103" s="925"/>
      <c r="DD103" s="925"/>
      <c r="DE103" s="925"/>
      <c r="DF103" s="925"/>
      <c r="DG103" s="925"/>
      <c r="DH103" s="925"/>
      <c r="DI103" s="925"/>
      <c r="DJ103" s="925"/>
      <c r="DK103" s="925"/>
      <c r="DL103" s="925"/>
      <c r="DM103" s="925"/>
      <c r="DN103" s="925"/>
      <c r="DO103" s="925"/>
      <c r="DP103" s="925"/>
      <c r="DQ103" s="925"/>
      <c r="DR103" s="925"/>
      <c r="DS103" s="925"/>
      <c r="DT103" s="925"/>
      <c r="DU103" s="925"/>
      <c r="DV103" s="925"/>
      <c r="DW103" s="925"/>
      <c r="DX103" s="925"/>
      <c r="DY103" s="925"/>
      <c r="DZ103" s="925"/>
      <c r="EA103" s="214"/>
    </row>
    <row r="104" spans="1:131" ht="26.25" customHeight="1" x14ac:dyDescent="0.15">
      <c r="A104" s="229"/>
      <c r="B104" s="230"/>
      <c r="C104" s="230"/>
      <c r="D104" s="230"/>
      <c r="E104" s="230"/>
      <c r="F104" s="230"/>
      <c r="G104" s="230"/>
      <c r="H104" s="230"/>
      <c r="I104" s="230"/>
      <c r="J104" s="230"/>
      <c r="K104" s="230"/>
      <c r="L104" s="230"/>
      <c r="M104" s="230"/>
      <c r="N104" s="230"/>
      <c r="O104" s="230"/>
      <c r="P104" s="230"/>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c r="AW104" s="231"/>
      <c r="AX104" s="231"/>
      <c r="AY104" s="231"/>
      <c r="AZ104" s="232"/>
      <c r="BA104" s="232"/>
      <c r="BB104" s="232"/>
      <c r="BC104" s="232"/>
      <c r="BD104" s="232"/>
      <c r="BE104" s="225"/>
      <c r="BF104" s="225"/>
      <c r="BG104" s="225"/>
      <c r="BH104" s="225"/>
      <c r="BI104" s="225"/>
      <c r="BJ104" s="225"/>
      <c r="BK104" s="225"/>
      <c r="BL104" s="225"/>
      <c r="BM104" s="225"/>
      <c r="BN104" s="225"/>
      <c r="BO104" s="225"/>
      <c r="BP104" s="225"/>
      <c r="BQ104" s="926" t="s">
        <v>425</v>
      </c>
      <c r="BR104" s="926"/>
      <c r="BS104" s="926"/>
      <c r="BT104" s="926"/>
      <c r="BU104" s="926"/>
      <c r="BV104" s="926"/>
      <c r="BW104" s="926"/>
      <c r="BX104" s="926"/>
      <c r="BY104" s="926"/>
      <c r="BZ104" s="926"/>
      <c r="CA104" s="926"/>
      <c r="CB104" s="926"/>
      <c r="CC104" s="926"/>
      <c r="CD104" s="926"/>
      <c r="CE104" s="926"/>
      <c r="CF104" s="926"/>
      <c r="CG104" s="926"/>
      <c r="CH104" s="926"/>
      <c r="CI104" s="926"/>
      <c r="CJ104" s="926"/>
      <c r="CK104" s="926"/>
      <c r="CL104" s="926"/>
      <c r="CM104" s="926"/>
      <c r="CN104" s="926"/>
      <c r="CO104" s="926"/>
      <c r="CP104" s="926"/>
      <c r="CQ104" s="926"/>
      <c r="CR104" s="926"/>
      <c r="CS104" s="926"/>
      <c r="CT104" s="926"/>
      <c r="CU104" s="926"/>
      <c r="CV104" s="926"/>
      <c r="CW104" s="926"/>
      <c r="CX104" s="926"/>
      <c r="CY104" s="926"/>
      <c r="CZ104" s="926"/>
      <c r="DA104" s="926"/>
      <c r="DB104" s="926"/>
      <c r="DC104" s="926"/>
      <c r="DD104" s="926"/>
      <c r="DE104" s="926"/>
      <c r="DF104" s="926"/>
      <c r="DG104" s="926"/>
      <c r="DH104" s="926"/>
      <c r="DI104" s="926"/>
      <c r="DJ104" s="926"/>
      <c r="DK104" s="926"/>
      <c r="DL104" s="926"/>
      <c r="DM104" s="926"/>
      <c r="DN104" s="926"/>
      <c r="DO104" s="926"/>
      <c r="DP104" s="926"/>
      <c r="DQ104" s="926"/>
      <c r="DR104" s="926"/>
      <c r="DS104" s="926"/>
      <c r="DT104" s="926"/>
      <c r="DU104" s="926"/>
      <c r="DV104" s="926"/>
      <c r="DW104" s="926"/>
      <c r="DX104" s="926"/>
      <c r="DY104" s="926"/>
      <c r="DZ104" s="926"/>
      <c r="EA104" s="214"/>
    </row>
    <row r="105" spans="1:131" ht="11.25" customHeight="1" x14ac:dyDescent="0.15">
      <c r="A105" s="225"/>
      <c r="B105" s="225"/>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225"/>
      <c r="AM105" s="225"/>
      <c r="AN105" s="225"/>
      <c r="AO105" s="225"/>
      <c r="AP105" s="225"/>
      <c r="AQ105" s="225"/>
      <c r="AR105" s="225"/>
      <c r="AS105" s="225"/>
      <c r="AT105" s="225"/>
      <c r="AU105" s="225"/>
      <c r="AV105" s="225"/>
      <c r="AW105" s="225"/>
      <c r="AX105" s="225"/>
      <c r="AY105" s="225"/>
      <c r="AZ105" s="225"/>
      <c r="BA105" s="225"/>
      <c r="BB105" s="225"/>
      <c r="BC105" s="225"/>
      <c r="BD105" s="225"/>
      <c r="BE105" s="225"/>
      <c r="BF105" s="225"/>
      <c r="BG105" s="225"/>
      <c r="BH105" s="225"/>
      <c r="BI105" s="225"/>
      <c r="BJ105" s="225"/>
      <c r="BK105" s="225"/>
      <c r="BL105" s="225"/>
      <c r="BM105" s="225"/>
      <c r="BN105" s="225"/>
      <c r="BO105" s="225"/>
      <c r="BP105" s="225"/>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
      <c r="A107" s="233" t="s">
        <v>426</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33" t="s">
        <v>427</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15">
      <c r="A108" s="927" t="s">
        <v>428</v>
      </c>
      <c r="B108" s="928"/>
      <c r="C108" s="928"/>
      <c r="D108" s="928"/>
      <c r="E108" s="928"/>
      <c r="F108" s="928"/>
      <c r="G108" s="928"/>
      <c r="H108" s="928"/>
      <c r="I108" s="928"/>
      <c r="J108" s="928"/>
      <c r="K108" s="928"/>
      <c r="L108" s="928"/>
      <c r="M108" s="928"/>
      <c r="N108" s="928"/>
      <c r="O108" s="928"/>
      <c r="P108" s="928"/>
      <c r="Q108" s="928"/>
      <c r="R108" s="928"/>
      <c r="S108" s="928"/>
      <c r="T108" s="928"/>
      <c r="U108" s="928"/>
      <c r="V108" s="928"/>
      <c r="W108" s="928"/>
      <c r="X108" s="928"/>
      <c r="Y108" s="928"/>
      <c r="Z108" s="928"/>
      <c r="AA108" s="928"/>
      <c r="AB108" s="928"/>
      <c r="AC108" s="928"/>
      <c r="AD108" s="928"/>
      <c r="AE108" s="928"/>
      <c r="AF108" s="928"/>
      <c r="AG108" s="928"/>
      <c r="AH108" s="928"/>
      <c r="AI108" s="928"/>
      <c r="AJ108" s="928"/>
      <c r="AK108" s="928"/>
      <c r="AL108" s="928"/>
      <c r="AM108" s="928"/>
      <c r="AN108" s="928"/>
      <c r="AO108" s="928"/>
      <c r="AP108" s="928"/>
      <c r="AQ108" s="928"/>
      <c r="AR108" s="928"/>
      <c r="AS108" s="928"/>
      <c r="AT108" s="929"/>
      <c r="AU108" s="927" t="s">
        <v>429</v>
      </c>
      <c r="AV108" s="928"/>
      <c r="AW108" s="928"/>
      <c r="AX108" s="928"/>
      <c r="AY108" s="928"/>
      <c r="AZ108" s="928"/>
      <c r="BA108" s="928"/>
      <c r="BB108" s="928"/>
      <c r="BC108" s="928"/>
      <c r="BD108" s="928"/>
      <c r="BE108" s="928"/>
      <c r="BF108" s="928"/>
      <c r="BG108" s="928"/>
      <c r="BH108" s="928"/>
      <c r="BI108" s="928"/>
      <c r="BJ108" s="928"/>
      <c r="BK108" s="928"/>
      <c r="BL108" s="928"/>
      <c r="BM108" s="928"/>
      <c r="BN108" s="928"/>
      <c r="BO108" s="928"/>
      <c r="BP108" s="928"/>
      <c r="BQ108" s="928"/>
      <c r="BR108" s="928"/>
      <c r="BS108" s="928"/>
      <c r="BT108" s="928"/>
      <c r="BU108" s="928"/>
      <c r="BV108" s="928"/>
      <c r="BW108" s="928"/>
      <c r="BX108" s="928"/>
      <c r="BY108" s="928"/>
      <c r="BZ108" s="928"/>
      <c r="CA108" s="928"/>
      <c r="CB108" s="928"/>
      <c r="CC108" s="928"/>
      <c r="CD108" s="928"/>
      <c r="CE108" s="928"/>
      <c r="CF108" s="928"/>
      <c r="CG108" s="928"/>
      <c r="CH108" s="928"/>
      <c r="CI108" s="928"/>
      <c r="CJ108" s="928"/>
      <c r="CK108" s="928"/>
      <c r="CL108" s="928"/>
      <c r="CM108" s="928"/>
      <c r="CN108" s="928"/>
      <c r="CO108" s="928"/>
      <c r="CP108" s="928"/>
      <c r="CQ108" s="928"/>
      <c r="CR108" s="928"/>
      <c r="CS108" s="928"/>
      <c r="CT108" s="928"/>
      <c r="CU108" s="928"/>
      <c r="CV108" s="928"/>
      <c r="CW108" s="928"/>
      <c r="CX108" s="928"/>
      <c r="CY108" s="928"/>
      <c r="CZ108" s="928"/>
      <c r="DA108" s="928"/>
      <c r="DB108" s="928"/>
      <c r="DC108" s="928"/>
      <c r="DD108" s="928"/>
      <c r="DE108" s="928"/>
      <c r="DF108" s="928"/>
      <c r="DG108" s="928"/>
      <c r="DH108" s="928"/>
      <c r="DI108" s="928"/>
      <c r="DJ108" s="928"/>
      <c r="DK108" s="928"/>
      <c r="DL108" s="928"/>
      <c r="DM108" s="928"/>
      <c r="DN108" s="928"/>
      <c r="DO108" s="928"/>
      <c r="DP108" s="928"/>
      <c r="DQ108" s="928"/>
      <c r="DR108" s="928"/>
      <c r="DS108" s="928"/>
      <c r="DT108" s="928"/>
      <c r="DU108" s="928"/>
      <c r="DV108" s="928"/>
      <c r="DW108" s="928"/>
      <c r="DX108" s="928"/>
      <c r="DY108" s="928"/>
      <c r="DZ108" s="929"/>
    </row>
    <row r="109" spans="1:131" s="214" customFormat="1" ht="26.25" customHeight="1" x14ac:dyDescent="0.15">
      <c r="A109" s="922" t="s">
        <v>430</v>
      </c>
      <c r="B109" s="903"/>
      <c r="C109" s="903"/>
      <c r="D109" s="903"/>
      <c r="E109" s="903"/>
      <c r="F109" s="903"/>
      <c r="G109" s="903"/>
      <c r="H109" s="903"/>
      <c r="I109" s="903"/>
      <c r="J109" s="903"/>
      <c r="K109" s="903"/>
      <c r="L109" s="903"/>
      <c r="M109" s="903"/>
      <c r="N109" s="903"/>
      <c r="O109" s="903"/>
      <c r="P109" s="903"/>
      <c r="Q109" s="903"/>
      <c r="R109" s="903"/>
      <c r="S109" s="903"/>
      <c r="T109" s="903"/>
      <c r="U109" s="903"/>
      <c r="V109" s="903"/>
      <c r="W109" s="903"/>
      <c r="X109" s="903"/>
      <c r="Y109" s="903"/>
      <c r="Z109" s="904"/>
      <c r="AA109" s="902" t="s">
        <v>431</v>
      </c>
      <c r="AB109" s="903"/>
      <c r="AC109" s="903"/>
      <c r="AD109" s="903"/>
      <c r="AE109" s="904"/>
      <c r="AF109" s="902" t="s">
        <v>432</v>
      </c>
      <c r="AG109" s="903"/>
      <c r="AH109" s="903"/>
      <c r="AI109" s="903"/>
      <c r="AJ109" s="904"/>
      <c r="AK109" s="902" t="s">
        <v>307</v>
      </c>
      <c r="AL109" s="903"/>
      <c r="AM109" s="903"/>
      <c r="AN109" s="903"/>
      <c r="AO109" s="904"/>
      <c r="AP109" s="902" t="s">
        <v>433</v>
      </c>
      <c r="AQ109" s="903"/>
      <c r="AR109" s="903"/>
      <c r="AS109" s="903"/>
      <c r="AT109" s="905"/>
      <c r="AU109" s="922" t="s">
        <v>430</v>
      </c>
      <c r="AV109" s="903"/>
      <c r="AW109" s="903"/>
      <c r="AX109" s="903"/>
      <c r="AY109" s="903"/>
      <c r="AZ109" s="903"/>
      <c r="BA109" s="903"/>
      <c r="BB109" s="903"/>
      <c r="BC109" s="903"/>
      <c r="BD109" s="903"/>
      <c r="BE109" s="903"/>
      <c r="BF109" s="903"/>
      <c r="BG109" s="903"/>
      <c r="BH109" s="903"/>
      <c r="BI109" s="903"/>
      <c r="BJ109" s="903"/>
      <c r="BK109" s="903"/>
      <c r="BL109" s="903"/>
      <c r="BM109" s="903"/>
      <c r="BN109" s="903"/>
      <c r="BO109" s="903"/>
      <c r="BP109" s="904"/>
      <c r="BQ109" s="902" t="s">
        <v>431</v>
      </c>
      <c r="BR109" s="903"/>
      <c r="BS109" s="903"/>
      <c r="BT109" s="903"/>
      <c r="BU109" s="904"/>
      <c r="BV109" s="902" t="s">
        <v>432</v>
      </c>
      <c r="BW109" s="903"/>
      <c r="BX109" s="903"/>
      <c r="BY109" s="903"/>
      <c r="BZ109" s="904"/>
      <c r="CA109" s="902" t="s">
        <v>307</v>
      </c>
      <c r="CB109" s="903"/>
      <c r="CC109" s="903"/>
      <c r="CD109" s="903"/>
      <c r="CE109" s="904"/>
      <c r="CF109" s="923" t="s">
        <v>433</v>
      </c>
      <c r="CG109" s="923"/>
      <c r="CH109" s="923"/>
      <c r="CI109" s="923"/>
      <c r="CJ109" s="923"/>
      <c r="CK109" s="902" t="s">
        <v>434</v>
      </c>
      <c r="CL109" s="903"/>
      <c r="CM109" s="903"/>
      <c r="CN109" s="903"/>
      <c r="CO109" s="903"/>
      <c r="CP109" s="903"/>
      <c r="CQ109" s="903"/>
      <c r="CR109" s="903"/>
      <c r="CS109" s="903"/>
      <c r="CT109" s="903"/>
      <c r="CU109" s="903"/>
      <c r="CV109" s="903"/>
      <c r="CW109" s="903"/>
      <c r="CX109" s="903"/>
      <c r="CY109" s="903"/>
      <c r="CZ109" s="903"/>
      <c r="DA109" s="903"/>
      <c r="DB109" s="903"/>
      <c r="DC109" s="903"/>
      <c r="DD109" s="903"/>
      <c r="DE109" s="903"/>
      <c r="DF109" s="904"/>
      <c r="DG109" s="902" t="s">
        <v>431</v>
      </c>
      <c r="DH109" s="903"/>
      <c r="DI109" s="903"/>
      <c r="DJ109" s="903"/>
      <c r="DK109" s="904"/>
      <c r="DL109" s="902" t="s">
        <v>432</v>
      </c>
      <c r="DM109" s="903"/>
      <c r="DN109" s="903"/>
      <c r="DO109" s="903"/>
      <c r="DP109" s="904"/>
      <c r="DQ109" s="902" t="s">
        <v>307</v>
      </c>
      <c r="DR109" s="903"/>
      <c r="DS109" s="903"/>
      <c r="DT109" s="903"/>
      <c r="DU109" s="904"/>
      <c r="DV109" s="902" t="s">
        <v>433</v>
      </c>
      <c r="DW109" s="903"/>
      <c r="DX109" s="903"/>
      <c r="DY109" s="903"/>
      <c r="DZ109" s="905"/>
    </row>
    <row r="110" spans="1:131" s="214" customFormat="1" ht="26.25" customHeight="1" x14ac:dyDescent="0.15">
      <c r="A110" s="906" t="s">
        <v>435</v>
      </c>
      <c r="B110" s="907"/>
      <c r="C110" s="907"/>
      <c r="D110" s="907"/>
      <c r="E110" s="907"/>
      <c r="F110" s="907"/>
      <c r="G110" s="907"/>
      <c r="H110" s="907"/>
      <c r="I110" s="907"/>
      <c r="J110" s="907"/>
      <c r="K110" s="907"/>
      <c r="L110" s="907"/>
      <c r="M110" s="907"/>
      <c r="N110" s="907"/>
      <c r="O110" s="907"/>
      <c r="P110" s="907"/>
      <c r="Q110" s="907"/>
      <c r="R110" s="907"/>
      <c r="S110" s="907"/>
      <c r="T110" s="907"/>
      <c r="U110" s="907"/>
      <c r="V110" s="907"/>
      <c r="W110" s="907"/>
      <c r="X110" s="907"/>
      <c r="Y110" s="907"/>
      <c r="Z110" s="908"/>
      <c r="AA110" s="909">
        <v>881245</v>
      </c>
      <c r="AB110" s="910"/>
      <c r="AC110" s="910"/>
      <c r="AD110" s="910"/>
      <c r="AE110" s="911"/>
      <c r="AF110" s="912">
        <v>920283</v>
      </c>
      <c r="AG110" s="910"/>
      <c r="AH110" s="910"/>
      <c r="AI110" s="910"/>
      <c r="AJ110" s="911"/>
      <c r="AK110" s="912">
        <v>1006233</v>
      </c>
      <c r="AL110" s="910"/>
      <c r="AM110" s="910"/>
      <c r="AN110" s="910"/>
      <c r="AO110" s="911"/>
      <c r="AP110" s="913">
        <v>26.8</v>
      </c>
      <c r="AQ110" s="914"/>
      <c r="AR110" s="914"/>
      <c r="AS110" s="914"/>
      <c r="AT110" s="915"/>
      <c r="AU110" s="916" t="s">
        <v>73</v>
      </c>
      <c r="AV110" s="917"/>
      <c r="AW110" s="917"/>
      <c r="AX110" s="917"/>
      <c r="AY110" s="917"/>
      <c r="AZ110" s="939" t="s">
        <v>436</v>
      </c>
      <c r="BA110" s="907"/>
      <c r="BB110" s="907"/>
      <c r="BC110" s="907"/>
      <c r="BD110" s="907"/>
      <c r="BE110" s="907"/>
      <c r="BF110" s="907"/>
      <c r="BG110" s="907"/>
      <c r="BH110" s="907"/>
      <c r="BI110" s="907"/>
      <c r="BJ110" s="907"/>
      <c r="BK110" s="907"/>
      <c r="BL110" s="907"/>
      <c r="BM110" s="907"/>
      <c r="BN110" s="907"/>
      <c r="BO110" s="907"/>
      <c r="BP110" s="908"/>
      <c r="BQ110" s="940">
        <v>8631904</v>
      </c>
      <c r="BR110" s="941"/>
      <c r="BS110" s="941"/>
      <c r="BT110" s="941"/>
      <c r="BU110" s="941"/>
      <c r="BV110" s="941">
        <v>8526109</v>
      </c>
      <c r="BW110" s="941"/>
      <c r="BX110" s="941"/>
      <c r="BY110" s="941"/>
      <c r="BZ110" s="941"/>
      <c r="CA110" s="941">
        <v>8455156</v>
      </c>
      <c r="CB110" s="941"/>
      <c r="CC110" s="941"/>
      <c r="CD110" s="941"/>
      <c r="CE110" s="941"/>
      <c r="CF110" s="954">
        <v>224.8</v>
      </c>
      <c r="CG110" s="955"/>
      <c r="CH110" s="955"/>
      <c r="CI110" s="955"/>
      <c r="CJ110" s="955"/>
      <c r="CK110" s="956" t="s">
        <v>437</v>
      </c>
      <c r="CL110" s="957"/>
      <c r="CM110" s="939" t="s">
        <v>438</v>
      </c>
      <c r="CN110" s="907"/>
      <c r="CO110" s="907"/>
      <c r="CP110" s="907"/>
      <c r="CQ110" s="907"/>
      <c r="CR110" s="907"/>
      <c r="CS110" s="907"/>
      <c r="CT110" s="907"/>
      <c r="CU110" s="907"/>
      <c r="CV110" s="907"/>
      <c r="CW110" s="907"/>
      <c r="CX110" s="907"/>
      <c r="CY110" s="907"/>
      <c r="CZ110" s="907"/>
      <c r="DA110" s="907"/>
      <c r="DB110" s="907"/>
      <c r="DC110" s="907"/>
      <c r="DD110" s="907"/>
      <c r="DE110" s="907"/>
      <c r="DF110" s="908"/>
      <c r="DG110" s="940" t="s">
        <v>439</v>
      </c>
      <c r="DH110" s="941"/>
      <c r="DI110" s="941"/>
      <c r="DJ110" s="941"/>
      <c r="DK110" s="941"/>
      <c r="DL110" s="941" t="s">
        <v>439</v>
      </c>
      <c r="DM110" s="941"/>
      <c r="DN110" s="941"/>
      <c r="DO110" s="941"/>
      <c r="DP110" s="941"/>
      <c r="DQ110" s="941" t="s">
        <v>440</v>
      </c>
      <c r="DR110" s="941"/>
      <c r="DS110" s="941"/>
      <c r="DT110" s="941"/>
      <c r="DU110" s="941"/>
      <c r="DV110" s="942" t="s">
        <v>440</v>
      </c>
      <c r="DW110" s="942"/>
      <c r="DX110" s="942"/>
      <c r="DY110" s="942"/>
      <c r="DZ110" s="943"/>
    </row>
    <row r="111" spans="1:131" s="214" customFormat="1" ht="26.25" customHeight="1" x14ac:dyDescent="0.15">
      <c r="A111" s="944" t="s">
        <v>441</v>
      </c>
      <c r="B111" s="945"/>
      <c r="C111" s="945"/>
      <c r="D111" s="945"/>
      <c r="E111" s="945"/>
      <c r="F111" s="945"/>
      <c r="G111" s="945"/>
      <c r="H111" s="945"/>
      <c r="I111" s="945"/>
      <c r="J111" s="945"/>
      <c r="K111" s="945"/>
      <c r="L111" s="945"/>
      <c r="M111" s="945"/>
      <c r="N111" s="945"/>
      <c r="O111" s="945"/>
      <c r="P111" s="945"/>
      <c r="Q111" s="945"/>
      <c r="R111" s="945"/>
      <c r="S111" s="945"/>
      <c r="T111" s="945"/>
      <c r="U111" s="945"/>
      <c r="V111" s="945"/>
      <c r="W111" s="945"/>
      <c r="X111" s="945"/>
      <c r="Y111" s="945"/>
      <c r="Z111" s="946"/>
      <c r="AA111" s="947" t="s">
        <v>439</v>
      </c>
      <c r="AB111" s="948"/>
      <c r="AC111" s="948"/>
      <c r="AD111" s="948"/>
      <c r="AE111" s="949"/>
      <c r="AF111" s="950" t="s">
        <v>413</v>
      </c>
      <c r="AG111" s="948"/>
      <c r="AH111" s="948"/>
      <c r="AI111" s="948"/>
      <c r="AJ111" s="949"/>
      <c r="AK111" s="950" t="s">
        <v>413</v>
      </c>
      <c r="AL111" s="948"/>
      <c r="AM111" s="948"/>
      <c r="AN111" s="948"/>
      <c r="AO111" s="949"/>
      <c r="AP111" s="951" t="s">
        <v>440</v>
      </c>
      <c r="AQ111" s="952"/>
      <c r="AR111" s="952"/>
      <c r="AS111" s="952"/>
      <c r="AT111" s="953"/>
      <c r="AU111" s="918"/>
      <c r="AV111" s="919"/>
      <c r="AW111" s="919"/>
      <c r="AX111" s="919"/>
      <c r="AY111" s="919"/>
      <c r="AZ111" s="932" t="s">
        <v>442</v>
      </c>
      <c r="BA111" s="933"/>
      <c r="BB111" s="933"/>
      <c r="BC111" s="933"/>
      <c r="BD111" s="933"/>
      <c r="BE111" s="933"/>
      <c r="BF111" s="933"/>
      <c r="BG111" s="933"/>
      <c r="BH111" s="933"/>
      <c r="BI111" s="933"/>
      <c r="BJ111" s="933"/>
      <c r="BK111" s="933"/>
      <c r="BL111" s="933"/>
      <c r="BM111" s="933"/>
      <c r="BN111" s="933"/>
      <c r="BO111" s="933"/>
      <c r="BP111" s="934"/>
      <c r="BQ111" s="935" t="s">
        <v>439</v>
      </c>
      <c r="BR111" s="936"/>
      <c r="BS111" s="936"/>
      <c r="BT111" s="936"/>
      <c r="BU111" s="936"/>
      <c r="BV111" s="936" t="s">
        <v>440</v>
      </c>
      <c r="BW111" s="936"/>
      <c r="BX111" s="936"/>
      <c r="BY111" s="936"/>
      <c r="BZ111" s="936"/>
      <c r="CA111" s="936" t="s">
        <v>439</v>
      </c>
      <c r="CB111" s="936"/>
      <c r="CC111" s="936"/>
      <c r="CD111" s="936"/>
      <c r="CE111" s="936"/>
      <c r="CF111" s="930" t="s">
        <v>440</v>
      </c>
      <c r="CG111" s="931"/>
      <c r="CH111" s="931"/>
      <c r="CI111" s="931"/>
      <c r="CJ111" s="931"/>
      <c r="CK111" s="958"/>
      <c r="CL111" s="959"/>
      <c r="CM111" s="932" t="s">
        <v>443</v>
      </c>
      <c r="CN111" s="933"/>
      <c r="CO111" s="933"/>
      <c r="CP111" s="933"/>
      <c r="CQ111" s="933"/>
      <c r="CR111" s="933"/>
      <c r="CS111" s="933"/>
      <c r="CT111" s="933"/>
      <c r="CU111" s="933"/>
      <c r="CV111" s="933"/>
      <c r="CW111" s="933"/>
      <c r="CX111" s="933"/>
      <c r="CY111" s="933"/>
      <c r="CZ111" s="933"/>
      <c r="DA111" s="933"/>
      <c r="DB111" s="933"/>
      <c r="DC111" s="933"/>
      <c r="DD111" s="933"/>
      <c r="DE111" s="933"/>
      <c r="DF111" s="934"/>
      <c r="DG111" s="935" t="s">
        <v>439</v>
      </c>
      <c r="DH111" s="936"/>
      <c r="DI111" s="936"/>
      <c r="DJ111" s="936"/>
      <c r="DK111" s="936"/>
      <c r="DL111" s="936" t="s">
        <v>439</v>
      </c>
      <c r="DM111" s="936"/>
      <c r="DN111" s="936"/>
      <c r="DO111" s="936"/>
      <c r="DP111" s="936"/>
      <c r="DQ111" s="936" t="s">
        <v>439</v>
      </c>
      <c r="DR111" s="936"/>
      <c r="DS111" s="936"/>
      <c r="DT111" s="936"/>
      <c r="DU111" s="936"/>
      <c r="DV111" s="937" t="s">
        <v>439</v>
      </c>
      <c r="DW111" s="937"/>
      <c r="DX111" s="937"/>
      <c r="DY111" s="937"/>
      <c r="DZ111" s="938"/>
    </row>
    <row r="112" spans="1:131" s="214" customFormat="1" ht="26.25" customHeight="1" x14ac:dyDescent="0.15">
      <c r="A112" s="962" t="s">
        <v>444</v>
      </c>
      <c r="B112" s="963"/>
      <c r="C112" s="933" t="s">
        <v>445</v>
      </c>
      <c r="D112" s="933"/>
      <c r="E112" s="933"/>
      <c r="F112" s="933"/>
      <c r="G112" s="933"/>
      <c r="H112" s="933"/>
      <c r="I112" s="933"/>
      <c r="J112" s="933"/>
      <c r="K112" s="933"/>
      <c r="L112" s="933"/>
      <c r="M112" s="933"/>
      <c r="N112" s="933"/>
      <c r="O112" s="933"/>
      <c r="P112" s="933"/>
      <c r="Q112" s="933"/>
      <c r="R112" s="933"/>
      <c r="S112" s="933"/>
      <c r="T112" s="933"/>
      <c r="U112" s="933"/>
      <c r="V112" s="933"/>
      <c r="W112" s="933"/>
      <c r="X112" s="933"/>
      <c r="Y112" s="933"/>
      <c r="Z112" s="934"/>
      <c r="AA112" s="968" t="s">
        <v>439</v>
      </c>
      <c r="AB112" s="969"/>
      <c r="AC112" s="969"/>
      <c r="AD112" s="969"/>
      <c r="AE112" s="970"/>
      <c r="AF112" s="971" t="s">
        <v>440</v>
      </c>
      <c r="AG112" s="969"/>
      <c r="AH112" s="969"/>
      <c r="AI112" s="969"/>
      <c r="AJ112" s="970"/>
      <c r="AK112" s="971" t="s">
        <v>440</v>
      </c>
      <c r="AL112" s="969"/>
      <c r="AM112" s="969"/>
      <c r="AN112" s="969"/>
      <c r="AO112" s="970"/>
      <c r="AP112" s="972" t="s">
        <v>440</v>
      </c>
      <c r="AQ112" s="973"/>
      <c r="AR112" s="973"/>
      <c r="AS112" s="973"/>
      <c r="AT112" s="974"/>
      <c r="AU112" s="918"/>
      <c r="AV112" s="919"/>
      <c r="AW112" s="919"/>
      <c r="AX112" s="919"/>
      <c r="AY112" s="919"/>
      <c r="AZ112" s="932" t="s">
        <v>446</v>
      </c>
      <c r="BA112" s="933"/>
      <c r="BB112" s="933"/>
      <c r="BC112" s="933"/>
      <c r="BD112" s="933"/>
      <c r="BE112" s="933"/>
      <c r="BF112" s="933"/>
      <c r="BG112" s="933"/>
      <c r="BH112" s="933"/>
      <c r="BI112" s="933"/>
      <c r="BJ112" s="933"/>
      <c r="BK112" s="933"/>
      <c r="BL112" s="933"/>
      <c r="BM112" s="933"/>
      <c r="BN112" s="933"/>
      <c r="BO112" s="933"/>
      <c r="BP112" s="934"/>
      <c r="BQ112" s="935">
        <v>244285</v>
      </c>
      <c r="BR112" s="936"/>
      <c r="BS112" s="936"/>
      <c r="BT112" s="936"/>
      <c r="BU112" s="936"/>
      <c r="BV112" s="936">
        <v>239990</v>
      </c>
      <c r="BW112" s="936"/>
      <c r="BX112" s="936"/>
      <c r="BY112" s="936"/>
      <c r="BZ112" s="936"/>
      <c r="CA112" s="936">
        <v>232433</v>
      </c>
      <c r="CB112" s="936"/>
      <c r="CC112" s="936"/>
      <c r="CD112" s="936"/>
      <c r="CE112" s="936"/>
      <c r="CF112" s="930">
        <v>6.2</v>
      </c>
      <c r="CG112" s="931"/>
      <c r="CH112" s="931"/>
      <c r="CI112" s="931"/>
      <c r="CJ112" s="931"/>
      <c r="CK112" s="958"/>
      <c r="CL112" s="959"/>
      <c r="CM112" s="932" t="s">
        <v>447</v>
      </c>
      <c r="CN112" s="933"/>
      <c r="CO112" s="933"/>
      <c r="CP112" s="933"/>
      <c r="CQ112" s="933"/>
      <c r="CR112" s="933"/>
      <c r="CS112" s="933"/>
      <c r="CT112" s="933"/>
      <c r="CU112" s="933"/>
      <c r="CV112" s="933"/>
      <c r="CW112" s="933"/>
      <c r="CX112" s="933"/>
      <c r="CY112" s="933"/>
      <c r="CZ112" s="933"/>
      <c r="DA112" s="933"/>
      <c r="DB112" s="933"/>
      <c r="DC112" s="933"/>
      <c r="DD112" s="933"/>
      <c r="DE112" s="933"/>
      <c r="DF112" s="934"/>
      <c r="DG112" s="935" t="s">
        <v>439</v>
      </c>
      <c r="DH112" s="936"/>
      <c r="DI112" s="936"/>
      <c r="DJ112" s="936"/>
      <c r="DK112" s="936"/>
      <c r="DL112" s="936" t="s">
        <v>440</v>
      </c>
      <c r="DM112" s="936"/>
      <c r="DN112" s="936"/>
      <c r="DO112" s="936"/>
      <c r="DP112" s="936"/>
      <c r="DQ112" s="936" t="s">
        <v>439</v>
      </c>
      <c r="DR112" s="936"/>
      <c r="DS112" s="936"/>
      <c r="DT112" s="936"/>
      <c r="DU112" s="936"/>
      <c r="DV112" s="937" t="s">
        <v>439</v>
      </c>
      <c r="DW112" s="937"/>
      <c r="DX112" s="937"/>
      <c r="DY112" s="937"/>
      <c r="DZ112" s="938"/>
    </row>
    <row r="113" spans="1:130" s="214" customFormat="1" ht="26.25" customHeight="1" x14ac:dyDescent="0.15">
      <c r="A113" s="964"/>
      <c r="B113" s="965"/>
      <c r="C113" s="933" t="s">
        <v>448</v>
      </c>
      <c r="D113" s="933"/>
      <c r="E113" s="933"/>
      <c r="F113" s="933"/>
      <c r="G113" s="933"/>
      <c r="H113" s="933"/>
      <c r="I113" s="933"/>
      <c r="J113" s="933"/>
      <c r="K113" s="933"/>
      <c r="L113" s="933"/>
      <c r="M113" s="933"/>
      <c r="N113" s="933"/>
      <c r="O113" s="933"/>
      <c r="P113" s="933"/>
      <c r="Q113" s="933"/>
      <c r="R113" s="933"/>
      <c r="S113" s="933"/>
      <c r="T113" s="933"/>
      <c r="U113" s="933"/>
      <c r="V113" s="933"/>
      <c r="W113" s="933"/>
      <c r="X113" s="933"/>
      <c r="Y113" s="933"/>
      <c r="Z113" s="934"/>
      <c r="AA113" s="947">
        <v>22340</v>
      </c>
      <c r="AB113" s="948"/>
      <c r="AC113" s="948"/>
      <c r="AD113" s="948"/>
      <c r="AE113" s="949"/>
      <c r="AF113" s="950">
        <v>21282</v>
      </c>
      <c r="AG113" s="948"/>
      <c r="AH113" s="948"/>
      <c r="AI113" s="948"/>
      <c r="AJ113" s="949"/>
      <c r="AK113" s="950">
        <v>15600</v>
      </c>
      <c r="AL113" s="948"/>
      <c r="AM113" s="948"/>
      <c r="AN113" s="948"/>
      <c r="AO113" s="949"/>
      <c r="AP113" s="951">
        <v>0.4</v>
      </c>
      <c r="AQ113" s="952"/>
      <c r="AR113" s="952"/>
      <c r="AS113" s="952"/>
      <c r="AT113" s="953"/>
      <c r="AU113" s="918"/>
      <c r="AV113" s="919"/>
      <c r="AW113" s="919"/>
      <c r="AX113" s="919"/>
      <c r="AY113" s="919"/>
      <c r="AZ113" s="932" t="s">
        <v>449</v>
      </c>
      <c r="BA113" s="933"/>
      <c r="BB113" s="933"/>
      <c r="BC113" s="933"/>
      <c r="BD113" s="933"/>
      <c r="BE113" s="933"/>
      <c r="BF113" s="933"/>
      <c r="BG113" s="933"/>
      <c r="BH113" s="933"/>
      <c r="BI113" s="933"/>
      <c r="BJ113" s="933"/>
      <c r="BK113" s="933"/>
      <c r="BL113" s="933"/>
      <c r="BM113" s="933"/>
      <c r="BN113" s="933"/>
      <c r="BO113" s="933"/>
      <c r="BP113" s="934"/>
      <c r="BQ113" s="935">
        <v>518619</v>
      </c>
      <c r="BR113" s="936"/>
      <c r="BS113" s="936"/>
      <c r="BT113" s="936"/>
      <c r="BU113" s="936"/>
      <c r="BV113" s="936">
        <v>505842</v>
      </c>
      <c r="BW113" s="936"/>
      <c r="BX113" s="936"/>
      <c r="BY113" s="936"/>
      <c r="BZ113" s="936"/>
      <c r="CA113" s="936">
        <v>476322</v>
      </c>
      <c r="CB113" s="936"/>
      <c r="CC113" s="936"/>
      <c r="CD113" s="936"/>
      <c r="CE113" s="936"/>
      <c r="CF113" s="930">
        <v>12.7</v>
      </c>
      <c r="CG113" s="931"/>
      <c r="CH113" s="931"/>
      <c r="CI113" s="931"/>
      <c r="CJ113" s="931"/>
      <c r="CK113" s="958"/>
      <c r="CL113" s="959"/>
      <c r="CM113" s="932" t="s">
        <v>450</v>
      </c>
      <c r="CN113" s="933"/>
      <c r="CO113" s="933"/>
      <c r="CP113" s="933"/>
      <c r="CQ113" s="933"/>
      <c r="CR113" s="933"/>
      <c r="CS113" s="933"/>
      <c r="CT113" s="933"/>
      <c r="CU113" s="933"/>
      <c r="CV113" s="933"/>
      <c r="CW113" s="933"/>
      <c r="CX113" s="933"/>
      <c r="CY113" s="933"/>
      <c r="CZ113" s="933"/>
      <c r="DA113" s="933"/>
      <c r="DB113" s="933"/>
      <c r="DC113" s="933"/>
      <c r="DD113" s="933"/>
      <c r="DE113" s="933"/>
      <c r="DF113" s="934"/>
      <c r="DG113" s="968" t="s">
        <v>440</v>
      </c>
      <c r="DH113" s="969"/>
      <c r="DI113" s="969"/>
      <c r="DJ113" s="969"/>
      <c r="DK113" s="970"/>
      <c r="DL113" s="971" t="s">
        <v>439</v>
      </c>
      <c r="DM113" s="969"/>
      <c r="DN113" s="969"/>
      <c r="DO113" s="969"/>
      <c r="DP113" s="970"/>
      <c r="DQ113" s="971" t="s">
        <v>440</v>
      </c>
      <c r="DR113" s="969"/>
      <c r="DS113" s="969"/>
      <c r="DT113" s="969"/>
      <c r="DU113" s="970"/>
      <c r="DV113" s="972" t="s">
        <v>440</v>
      </c>
      <c r="DW113" s="973"/>
      <c r="DX113" s="973"/>
      <c r="DY113" s="973"/>
      <c r="DZ113" s="974"/>
    </row>
    <row r="114" spans="1:130" s="214" customFormat="1" ht="26.25" customHeight="1" x14ac:dyDescent="0.15">
      <c r="A114" s="964"/>
      <c r="B114" s="965"/>
      <c r="C114" s="933" t="s">
        <v>451</v>
      </c>
      <c r="D114" s="933"/>
      <c r="E114" s="933"/>
      <c r="F114" s="933"/>
      <c r="G114" s="933"/>
      <c r="H114" s="933"/>
      <c r="I114" s="933"/>
      <c r="J114" s="933"/>
      <c r="K114" s="933"/>
      <c r="L114" s="933"/>
      <c r="M114" s="933"/>
      <c r="N114" s="933"/>
      <c r="O114" s="933"/>
      <c r="P114" s="933"/>
      <c r="Q114" s="933"/>
      <c r="R114" s="933"/>
      <c r="S114" s="933"/>
      <c r="T114" s="933"/>
      <c r="U114" s="933"/>
      <c r="V114" s="933"/>
      <c r="W114" s="933"/>
      <c r="X114" s="933"/>
      <c r="Y114" s="933"/>
      <c r="Z114" s="934"/>
      <c r="AA114" s="968">
        <v>42076</v>
      </c>
      <c r="AB114" s="969"/>
      <c r="AC114" s="969"/>
      <c r="AD114" s="969"/>
      <c r="AE114" s="970"/>
      <c r="AF114" s="971">
        <v>45703</v>
      </c>
      <c r="AG114" s="969"/>
      <c r="AH114" s="969"/>
      <c r="AI114" s="969"/>
      <c r="AJ114" s="970"/>
      <c r="AK114" s="971">
        <v>46928</v>
      </c>
      <c r="AL114" s="969"/>
      <c r="AM114" s="969"/>
      <c r="AN114" s="969"/>
      <c r="AO114" s="970"/>
      <c r="AP114" s="972">
        <v>1.2</v>
      </c>
      <c r="AQ114" s="973"/>
      <c r="AR114" s="973"/>
      <c r="AS114" s="973"/>
      <c r="AT114" s="974"/>
      <c r="AU114" s="918"/>
      <c r="AV114" s="919"/>
      <c r="AW114" s="919"/>
      <c r="AX114" s="919"/>
      <c r="AY114" s="919"/>
      <c r="AZ114" s="932" t="s">
        <v>452</v>
      </c>
      <c r="BA114" s="933"/>
      <c r="BB114" s="933"/>
      <c r="BC114" s="933"/>
      <c r="BD114" s="933"/>
      <c r="BE114" s="933"/>
      <c r="BF114" s="933"/>
      <c r="BG114" s="933"/>
      <c r="BH114" s="933"/>
      <c r="BI114" s="933"/>
      <c r="BJ114" s="933"/>
      <c r="BK114" s="933"/>
      <c r="BL114" s="933"/>
      <c r="BM114" s="933"/>
      <c r="BN114" s="933"/>
      <c r="BO114" s="933"/>
      <c r="BP114" s="934"/>
      <c r="BQ114" s="935">
        <v>1026092</v>
      </c>
      <c r="BR114" s="936"/>
      <c r="BS114" s="936"/>
      <c r="BT114" s="936"/>
      <c r="BU114" s="936"/>
      <c r="BV114" s="936">
        <v>1104010</v>
      </c>
      <c r="BW114" s="936"/>
      <c r="BX114" s="936"/>
      <c r="BY114" s="936"/>
      <c r="BZ114" s="936"/>
      <c r="CA114" s="936">
        <v>1019299</v>
      </c>
      <c r="CB114" s="936"/>
      <c r="CC114" s="936"/>
      <c r="CD114" s="936"/>
      <c r="CE114" s="936"/>
      <c r="CF114" s="930">
        <v>27.1</v>
      </c>
      <c r="CG114" s="931"/>
      <c r="CH114" s="931"/>
      <c r="CI114" s="931"/>
      <c r="CJ114" s="931"/>
      <c r="CK114" s="958"/>
      <c r="CL114" s="959"/>
      <c r="CM114" s="932" t="s">
        <v>453</v>
      </c>
      <c r="CN114" s="933"/>
      <c r="CO114" s="933"/>
      <c r="CP114" s="933"/>
      <c r="CQ114" s="933"/>
      <c r="CR114" s="933"/>
      <c r="CS114" s="933"/>
      <c r="CT114" s="933"/>
      <c r="CU114" s="933"/>
      <c r="CV114" s="933"/>
      <c r="CW114" s="933"/>
      <c r="CX114" s="933"/>
      <c r="CY114" s="933"/>
      <c r="CZ114" s="933"/>
      <c r="DA114" s="933"/>
      <c r="DB114" s="933"/>
      <c r="DC114" s="933"/>
      <c r="DD114" s="933"/>
      <c r="DE114" s="933"/>
      <c r="DF114" s="934"/>
      <c r="DG114" s="968" t="s">
        <v>439</v>
      </c>
      <c r="DH114" s="969"/>
      <c r="DI114" s="969"/>
      <c r="DJ114" s="969"/>
      <c r="DK114" s="970"/>
      <c r="DL114" s="971" t="s">
        <v>440</v>
      </c>
      <c r="DM114" s="969"/>
      <c r="DN114" s="969"/>
      <c r="DO114" s="969"/>
      <c r="DP114" s="970"/>
      <c r="DQ114" s="971" t="s">
        <v>440</v>
      </c>
      <c r="DR114" s="969"/>
      <c r="DS114" s="969"/>
      <c r="DT114" s="969"/>
      <c r="DU114" s="970"/>
      <c r="DV114" s="972" t="s">
        <v>440</v>
      </c>
      <c r="DW114" s="973"/>
      <c r="DX114" s="973"/>
      <c r="DY114" s="973"/>
      <c r="DZ114" s="974"/>
    </row>
    <row r="115" spans="1:130" s="214" customFormat="1" ht="26.25" customHeight="1" x14ac:dyDescent="0.15">
      <c r="A115" s="964"/>
      <c r="B115" s="965"/>
      <c r="C115" s="933" t="s">
        <v>454</v>
      </c>
      <c r="D115" s="933"/>
      <c r="E115" s="933"/>
      <c r="F115" s="933"/>
      <c r="G115" s="933"/>
      <c r="H115" s="933"/>
      <c r="I115" s="933"/>
      <c r="J115" s="933"/>
      <c r="K115" s="933"/>
      <c r="L115" s="933"/>
      <c r="M115" s="933"/>
      <c r="N115" s="933"/>
      <c r="O115" s="933"/>
      <c r="P115" s="933"/>
      <c r="Q115" s="933"/>
      <c r="R115" s="933"/>
      <c r="S115" s="933"/>
      <c r="T115" s="933"/>
      <c r="U115" s="933"/>
      <c r="V115" s="933"/>
      <c r="W115" s="933"/>
      <c r="X115" s="933"/>
      <c r="Y115" s="933"/>
      <c r="Z115" s="934"/>
      <c r="AA115" s="947" t="s">
        <v>440</v>
      </c>
      <c r="AB115" s="948"/>
      <c r="AC115" s="948"/>
      <c r="AD115" s="948"/>
      <c r="AE115" s="949"/>
      <c r="AF115" s="950" t="s">
        <v>439</v>
      </c>
      <c r="AG115" s="948"/>
      <c r="AH115" s="948"/>
      <c r="AI115" s="948"/>
      <c r="AJ115" s="949"/>
      <c r="AK115" s="950" t="s">
        <v>439</v>
      </c>
      <c r="AL115" s="948"/>
      <c r="AM115" s="948"/>
      <c r="AN115" s="948"/>
      <c r="AO115" s="949"/>
      <c r="AP115" s="951" t="s">
        <v>440</v>
      </c>
      <c r="AQ115" s="952"/>
      <c r="AR115" s="952"/>
      <c r="AS115" s="952"/>
      <c r="AT115" s="953"/>
      <c r="AU115" s="918"/>
      <c r="AV115" s="919"/>
      <c r="AW115" s="919"/>
      <c r="AX115" s="919"/>
      <c r="AY115" s="919"/>
      <c r="AZ115" s="932" t="s">
        <v>455</v>
      </c>
      <c r="BA115" s="933"/>
      <c r="BB115" s="933"/>
      <c r="BC115" s="933"/>
      <c r="BD115" s="933"/>
      <c r="BE115" s="933"/>
      <c r="BF115" s="933"/>
      <c r="BG115" s="933"/>
      <c r="BH115" s="933"/>
      <c r="BI115" s="933"/>
      <c r="BJ115" s="933"/>
      <c r="BK115" s="933"/>
      <c r="BL115" s="933"/>
      <c r="BM115" s="933"/>
      <c r="BN115" s="933"/>
      <c r="BO115" s="933"/>
      <c r="BP115" s="934"/>
      <c r="BQ115" s="935" t="s">
        <v>440</v>
      </c>
      <c r="BR115" s="936"/>
      <c r="BS115" s="936"/>
      <c r="BT115" s="936"/>
      <c r="BU115" s="936"/>
      <c r="BV115" s="936" t="s">
        <v>439</v>
      </c>
      <c r="BW115" s="936"/>
      <c r="BX115" s="936"/>
      <c r="BY115" s="936"/>
      <c r="BZ115" s="936"/>
      <c r="CA115" s="936" t="s">
        <v>439</v>
      </c>
      <c r="CB115" s="936"/>
      <c r="CC115" s="936"/>
      <c r="CD115" s="936"/>
      <c r="CE115" s="936"/>
      <c r="CF115" s="930" t="s">
        <v>439</v>
      </c>
      <c r="CG115" s="931"/>
      <c r="CH115" s="931"/>
      <c r="CI115" s="931"/>
      <c r="CJ115" s="931"/>
      <c r="CK115" s="958"/>
      <c r="CL115" s="959"/>
      <c r="CM115" s="932" t="s">
        <v>456</v>
      </c>
      <c r="CN115" s="933"/>
      <c r="CO115" s="933"/>
      <c r="CP115" s="933"/>
      <c r="CQ115" s="933"/>
      <c r="CR115" s="933"/>
      <c r="CS115" s="933"/>
      <c r="CT115" s="933"/>
      <c r="CU115" s="933"/>
      <c r="CV115" s="933"/>
      <c r="CW115" s="933"/>
      <c r="CX115" s="933"/>
      <c r="CY115" s="933"/>
      <c r="CZ115" s="933"/>
      <c r="DA115" s="933"/>
      <c r="DB115" s="933"/>
      <c r="DC115" s="933"/>
      <c r="DD115" s="933"/>
      <c r="DE115" s="933"/>
      <c r="DF115" s="934"/>
      <c r="DG115" s="968" t="s">
        <v>439</v>
      </c>
      <c r="DH115" s="969"/>
      <c r="DI115" s="969"/>
      <c r="DJ115" s="969"/>
      <c r="DK115" s="970"/>
      <c r="DL115" s="971" t="s">
        <v>439</v>
      </c>
      <c r="DM115" s="969"/>
      <c r="DN115" s="969"/>
      <c r="DO115" s="969"/>
      <c r="DP115" s="970"/>
      <c r="DQ115" s="971" t="s">
        <v>440</v>
      </c>
      <c r="DR115" s="969"/>
      <c r="DS115" s="969"/>
      <c r="DT115" s="969"/>
      <c r="DU115" s="970"/>
      <c r="DV115" s="972" t="s">
        <v>439</v>
      </c>
      <c r="DW115" s="973"/>
      <c r="DX115" s="973"/>
      <c r="DY115" s="973"/>
      <c r="DZ115" s="974"/>
    </row>
    <row r="116" spans="1:130" s="214" customFormat="1" ht="26.25" customHeight="1" x14ac:dyDescent="0.15">
      <c r="A116" s="966"/>
      <c r="B116" s="967"/>
      <c r="C116" s="975" t="s">
        <v>457</v>
      </c>
      <c r="D116" s="975"/>
      <c r="E116" s="975"/>
      <c r="F116" s="975"/>
      <c r="G116" s="975"/>
      <c r="H116" s="975"/>
      <c r="I116" s="975"/>
      <c r="J116" s="975"/>
      <c r="K116" s="975"/>
      <c r="L116" s="975"/>
      <c r="M116" s="975"/>
      <c r="N116" s="975"/>
      <c r="O116" s="975"/>
      <c r="P116" s="975"/>
      <c r="Q116" s="975"/>
      <c r="R116" s="975"/>
      <c r="S116" s="975"/>
      <c r="T116" s="975"/>
      <c r="U116" s="975"/>
      <c r="V116" s="975"/>
      <c r="W116" s="975"/>
      <c r="X116" s="975"/>
      <c r="Y116" s="975"/>
      <c r="Z116" s="976"/>
      <c r="AA116" s="968" t="s">
        <v>440</v>
      </c>
      <c r="AB116" s="969"/>
      <c r="AC116" s="969"/>
      <c r="AD116" s="969"/>
      <c r="AE116" s="970"/>
      <c r="AF116" s="971" t="s">
        <v>439</v>
      </c>
      <c r="AG116" s="969"/>
      <c r="AH116" s="969"/>
      <c r="AI116" s="969"/>
      <c r="AJ116" s="970"/>
      <c r="AK116" s="971" t="s">
        <v>439</v>
      </c>
      <c r="AL116" s="969"/>
      <c r="AM116" s="969"/>
      <c r="AN116" s="969"/>
      <c r="AO116" s="970"/>
      <c r="AP116" s="972" t="s">
        <v>439</v>
      </c>
      <c r="AQ116" s="973"/>
      <c r="AR116" s="973"/>
      <c r="AS116" s="973"/>
      <c r="AT116" s="974"/>
      <c r="AU116" s="918"/>
      <c r="AV116" s="919"/>
      <c r="AW116" s="919"/>
      <c r="AX116" s="919"/>
      <c r="AY116" s="919"/>
      <c r="AZ116" s="977" t="s">
        <v>458</v>
      </c>
      <c r="BA116" s="978"/>
      <c r="BB116" s="978"/>
      <c r="BC116" s="978"/>
      <c r="BD116" s="978"/>
      <c r="BE116" s="978"/>
      <c r="BF116" s="978"/>
      <c r="BG116" s="978"/>
      <c r="BH116" s="978"/>
      <c r="BI116" s="978"/>
      <c r="BJ116" s="978"/>
      <c r="BK116" s="978"/>
      <c r="BL116" s="978"/>
      <c r="BM116" s="978"/>
      <c r="BN116" s="978"/>
      <c r="BO116" s="978"/>
      <c r="BP116" s="979"/>
      <c r="BQ116" s="935" t="s">
        <v>439</v>
      </c>
      <c r="BR116" s="936"/>
      <c r="BS116" s="936"/>
      <c r="BT116" s="936"/>
      <c r="BU116" s="936"/>
      <c r="BV116" s="936" t="s">
        <v>440</v>
      </c>
      <c r="BW116" s="936"/>
      <c r="BX116" s="936"/>
      <c r="BY116" s="936"/>
      <c r="BZ116" s="936"/>
      <c r="CA116" s="936" t="s">
        <v>440</v>
      </c>
      <c r="CB116" s="936"/>
      <c r="CC116" s="936"/>
      <c r="CD116" s="936"/>
      <c r="CE116" s="936"/>
      <c r="CF116" s="930" t="s">
        <v>439</v>
      </c>
      <c r="CG116" s="931"/>
      <c r="CH116" s="931"/>
      <c r="CI116" s="931"/>
      <c r="CJ116" s="931"/>
      <c r="CK116" s="958"/>
      <c r="CL116" s="959"/>
      <c r="CM116" s="932" t="s">
        <v>459</v>
      </c>
      <c r="CN116" s="933"/>
      <c r="CO116" s="933"/>
      <c r="CP116" s="933"/>
      <c r="CQ116" s="933"/>
      <c r="CR116" s="933"/>
      <c r="CS116" s="933"/>
      <c r="CT116" s="933"/>
      <c r="CU116" s="933"/>
      <c r="CV116" s="933"/>
      <c r="CW116" s="933"/>
      <c r="CX116" s="933"/>
      <c r="CY116" s="933"/>
      <c r="CZ116" s="933"/>
      <c r="DA116" s="933"/>
      <c r="DB116" s="933"/>
      <c r="DC116" s="933"/>
      <c r="DD116" s="933"/>
      <c r="DE116" s="933"/>
      <c r="DF116" s="934"/>
      <c r="DG116" s="968" t="s">
        <v>439</v>
      </c>
      <c r="DH116" s="969"/>
      <c r="DI116" s="969"/>
      <c r="DJ116" s="969"/>
      <c r="DK116" s="970"/>
      <c r="DL116" s="971" t="s">
        <v>440</v>
      </c>
      <c r="DM116" s="969"/>
      <c r="DN116" s="969"/>
      <c r="DO116" s="969"/>
      <c r="DP116" s="970"/>
      <c r="DQ116" s="971" t="s">
        <v>440</v>
      </c>
      <c r="DR116" s="969"/>
      <c r="DS116" s="969"/>
      <c r="DT116" s="969"/>
      <c r="DU116" s="970"/>
      <c r="DV116" s="972" t="s">
        <v>440</v>
      </c>
      <c r="DW116" s="973"/>
      <c r="DX116" s="973"/>
      <c r="DY116" s="973"/>
      <c r="DZ116" s="974"/>
    </row>
    <row r="117" spans="1:130" s="214" customFormat="1" ht="26.25" customHeight="1" x14ac:dyDescent="0.15">
      <c r="A117" s="922" t="s">
        <v>189</v>
      </c>
      <c r="B117" s="903"/>
      <c r="C117" s="903"/>
      <c r="D117" s="903"/>
      <c r="E117" s="903"/>
      <c r="F117" s="903"/>
      <c r="G117" s="903"/>
      <c r="H117" s="903"/>
      <c r="I117" s="903"/>
      <c r="J117" s="903"/>
      <c r="K117" s="903"/>
      <c r="L117" s="903"/>
      <c r="M117" s="903"/>
      <c r="N117" s="903"/>
      <c r="O117" s="903"/>
      <c r="P117" s="903"/>
      <c r="Q117" s="903"/>
      <c r="R117" s="903"/>
      <c r="S117" s="903"/>
      <c r="T117" s="903"/>
      <c r="U117" s="903"/>
      <c r="V117" s="903"/>
      <c r="W117" s="903"/>
      <c r="X117" s="903"/>
      <c r="Y117" s="987" t="s">
        <v>460</v>
      </c>
      <c r="Z117" s="904"/>
      <c r="AA117" s="988">
        <v>945661</v>
      </c>
      <c r="AB117" s="989"/>
      <c r="AC117" s="989"/>
      <c r="AD117" s="989"/>
      <c r="AE117" s="990"/>
      <c r="AF117" s="991">
        <v>987268</v>
      </c>
      <c r="AG117" s="989"/>
      <c r="AH117" s="989"/>
      <c r="AI117" s="989"/>
      <c r="AJ117" s="990"/>
      <c r="AK117" s="991">
        <v>1068761</v>
      </c>
      <c r="AL117" s="989"/>
      <c r="AM117" s="989"/>
      <c r="AN117" s="989"/>
      <c r="AO117" s="990"/>
      <c r="AP117" s="992"/>
      <c r="AQ117" s="993"/>
      <c r="AR117" s="993"/>
      <c r="AS117" s="993"/>
      <c r="AT117" s="994"/>
      <c r="AU117" s="918"/>
      <c r="AV117" s="919"/>
      <c r="AW117" s="919"/>
      <c r="AX117" s="919"/>
      <c r="AY117" s="919"/>
      <c r="AZ117" s="984" t="s">
        <v>461</v>
      </c>
      <c r="BA117" s="985"/>
      <c r="BB117" s="985"/>
      <c r="BC117" s="985"/>
      <c r="BD117" s="985"/>
      <c r="BE117" s="985"/>
      <c r="BF117" s="985"/>
      <c r="BG117" s="985"/>
      <c r="BH117" s="985"/>
      <c r="BI117" s="985"/>
      <c r="BJ117" s="985"/>
      <c r="BK117" s="985"/>
      <c r="BL117" s="985"/>
      <c r="BM117" s="985"/>
      <c r="BN117" s="985"/>
      <c r="BO117" s="985"/>
      <c r="BP117" s="986"/>
      <c r="BQ117" s="935" t="s">
        <v>130</v>
      </c>
      <c r="BR117" s="936"/>
      <c r="BS117" s="936"/>
      <c r="BT117" s="936"/>
      <c r="BU117" s="936"/>
      <c r="BV117" s="936" t="s">
        <v>130</v>
      </c>
      <c r="BW117" s="936"/>
      <c r="BX117" s="936"/>
      <c r="BY117" s="936"/>
      <c r="BZ117" s="936"/>
      <c r="CA117" s="936" t="s">
        <v>130</v>
      </c>
      <c r="CB117" s="936"/>
      <c r="CC117" s="936"/>
      <c r="CD117" s="936"/>
      <c r="CE117" s="936"/>
      <c r="CF117" s="930" t="s">
        <v>130</v>
      </c>
      <c r="CG117" s="931"/>
      <c r="CH117" s="931"/>
      <c r="CI117" s="931"/>
      <c r="CJ117" s="931"/>
      <c r="CK117" s="958"/>
      <c r="CL117" s="959"/>
      <c r="CM117" s="932" t="s">
        <v>462</v>
      </c>
      <c r="CN117" s="933"/>
      <c r="CO117" s="933"/>
      <c r="CP117" s="933"/>
      <c r="CQ117" s="933"/>
      <c r="CR117" s="933"/>
      <c r="CS117" s="933"/>
      <c r="CT117" s="933"/>
      <c r="CU117" s="933"/>
      <c r="CV117" s="933"/>
      <c r="CW117" s="933"/>
      <c r="CX117" s="933"/>
      <c r="CY117" s="933"/>
      <c r="CZ117" s="933"/>
      <c r="DA117" s="933"/>
      <c r="DB117" s="933"/>
      <c r="DC117" s="933"/>
      <c r="DD117" s="933"/>
      <c r="DE117" s="933"/>
      <c r="DF117" s="934"/>
      <c r="DG117" s="968" t="s">
        <v>440</v>
      </c>
      <c r="DH117" s="969"/>
      <c r="DI117" s="969"/>
      <c r="DJ117" s="969"/>
      <c r="DK117" s="970"/>
      <c r="DL117" s="971" t="s">
        <v>130</v>
      </c>
      <c r="DM117" s="969"/>
      <c r="DN117" s="969"/>
      <c r="DO117" s="969"/>
      <c r="DP117" s="970"/>
      <c r="DQ117" s="971" t="s">
        <v>130</v>
      </c>
      <c r="DR117" s="969"/>
      <c r="DS117" s="969"/>
      <c r="DT117" s="969"/>
      <c r="DU117" s="970"/>
      <c r="DV117" s="972" t="s">
        <v>440</v>
      </c>
      <c r="DW117" s="973"/>
      <c r="DX117" s="973"/>
      <c r="DY117" s="973"/>
      <c r="DZ117" s="974"/>
    </row>
    <row r="118" spans="1:130" s="214" customFormat="1" ht="26.25" customHeight="1" x14ac:dyDescent="0.15">
      <c r="A118" s="922" t="s">
        <v>434</v>
      </c>
      <c r="B118" s="903"/>
      <c r="C118" s="903"/>
      <c r="D118" s="903"/>
      <c r="E118" s="903"/>
      <c r="F118" s="903"/>
      <c r="G118" s="903"/>
      <c r="H118" s="903"/>
      <c r="I118" s="903"/>
      <c r="J118" s="903"/>
      <c r="K118" s="903"/>
      <c r="L118" s="903"/>
      <c r="M118" s="903"/>
      <c r="N118" s="903"/>
      <c r="O118" s="903"/>
      <c r="P118" s="903"/>
      <c r="Q118" s="903"/>
      <c r="R118" s="903"/>
      <c r="S118" s="903"/>
      <c r="T118" s="903"/>
      <c r="U118" s="903"/>
      <c r="V118" s="903"/>
      <c r="W118" s="903"/>
      <c r="X118" s="903"/>
      <c r="Y118" s="903"/>
      <c r="Z118" s="904"/>
      <c r="AA118" s="902" t="s">
        <v>431</v>
      </c>
      <c r="AB118" s="903"/>
      <c r="AC118" s="903"/>
      <c r="AD118" s="903"/>
      <c r="AE118" s="904"/>
      <c r="AF118" s="902" t="s">
        <v>432</v>
      </c>
      <c r="AG118" s="903"/>
      <c r="AH118" s="903"/>
      <c r="AI118" s="903"/>
      <c r="AJ118" s="904"/>
      <c r="AK118" s="902" t="s">
        <v>307</v>
      </c>
      <c r="AL118" s="903"/>
      <c r="AM118" s="903"/>
      <c r="AN118" s="903"/>
      <c r="AO118" s="904"/>
      <c r="AP118" s="980" t="s">
        <v>433</v>
      </c>
      <c r="AQ118" s="981"/>
      <c r="AR118" s="981"/>
      <c r="AS118" s="981"/>
      <c r="AT118" s="982"/>
      <c r="AU118" s="918"/>
      <c r="AV118" s="919"/>
      <c r="AW118" s="919"/>
      <c r="AX118" s="919"/>
      <c r="AY118" s="919"/>
      <c r="AZ118" s="983" t="s">
        <v>463</v>
      </c>
      <c r="BA118" s="975"/>
      <c r="BB118" s="975"/>
      <c r="BC118" s="975"/>
      <c r="BD118" s="975"/>
      <c r="BE118" s="975"/>
      <c r="BF118" s="975"/>
      <c r="BG118" s="975"/>
      <c r="BH118" s="975"/>
      <c r="BI118" s="975"/>
      <c r="BJ118" s="975"/>
      <c r="BK118" s="975"/>
      <c r="BL118" s="975"/>
      <c r="BM118" s="975"/>
      <c r="BN118" s="975"/>
      <c r="BO118" s="975"/>
      <c r="BP118" s="976"/>
      <c r="BQ118" s="1009" t="s">
        <v>130</v>
      </c>
      <c r="BR118" s="1010"/>
      <c r="BS118" s="1010"/>
      <c r="BT118" s="1010"/>
      <c r="BU118" s="1010"/>
      <c r="BV118" s="1010" t="s">
        <v>130</v>
      </c>
      <c r="BW118" s="1010"/>
      <c r="BX118" s="1010"/>
      <c r="BY118" s="1010"/>
      <c r="BZ118" s="1010"/>
      <c r="CA118" s="1010" t="s">
        <v>130</v>
      </c>
      <c r="CB118" s="1010"/>
      <c r="CC118" s="1010"/>
      <c r="CD118" s="1010"/>
      <c r="CE118" s="1010"/>
      <c r="CF118" s="930" t="s">
        <v>130</v>
      </c>
      <c r="CG118" s="931"/>
      <c r="CH118" s="931"/>
      <c r="CI118" s="931"/>
      <c r="CJ118" s="931"/>
      <c r="CK118" s="958"/>
      <c r="CL118" s="959"/>
      <c r="CM118" s="932" t="s">
        <v>464</v>
      </c>
      <c r="CN118" s="933"/>
      <c r="CO118" s="933"/>
      <c r="CP118" s="933"/>
      <c r="CQ118" s="933"/>
      <c r="CR118" s="933"/>
      <c r="CS118" s="933"/>
      <c r="CT118" s="933"/>
      <c r="CU118" s="933"/>
      <c r="CV118" s="933"/>
      <c r="CW118" s="933"/>
      <c r="CX118" s="933"/>
      <c r="CY118" s="933"/>
      <c r="CZ118" s="933"/>
      <c r="DA118" s="933"/>
      <c r="DB118" s="933"/>
      <c r="DC118" s="933"/>
      <c r="DD118" s="933"/>
      <c r="DE118" s="933"/>
      <c r="DF118" s="934"/>
      <c r="DG118" s="968" t="s">
        <v>130</v>
      </c>
      <c r="DH118" s="969"/>
      <c r="DI118" s="969"/>
      <c r="DJ118" s="969"/>
      <c r="DK118" s="970"/>
      <c r="DL118" s="971" t="s">
        <v>130</v>
      </c>
      <c r="DM118" s="969"/>
      <c r="DN118" s="969"/>
      <c r="DO118" s="969"/>
      <c r="DP118" s="970"/>
      <c r="DQ118" s="971" t="s">
        <v>130</v>
      </c>
      <c r="DR118" s="969"/>
      <c r="DS118" s="969"/>
      <c r="DT118" s="969"/>
      <c r="DU118" s="970"/>
      <c r="DV118" s="972" t="s">
        <v>465</v>
      </c>
      <c r="DW118" s="973"/>
      <c r="DX118" s="973"/>
      <c r="DY118" s="973"/>
      <c r="DZ118" s="974"/>
    </row>
    <row r="119" spans="1:130" s="214" customFormat="1" ht="26.25" customHeight="1" x14ac:dyDescent="0.15">
      <c r="A119" s="1066" t="s">
        <v>437</v>
      </c>
      <c r="B119" s="957"/>
      <c r="C119" s="939" t="s">
        <v>438</v>
      </c>
      <c r="D119" s="907"/>
      <c r="E119" s="907"/>
      <c r="F119" s="907"/>
      <c r="G119" s="907"/>
      <c r="H119" s="907"/>
      <c r="I119" s="907"/>
      <c r="J119" s="907"/>
      <c r="K119" s="907"/>
      <c r="L119" s="907"/>
      <c r="M119" s="907"/>
      <c r="N119" s="907"/>
      <c r="O119" s="907"/>
      <c r="P119" s="907"/>
      <c r="Q119" s="907"/>
      <c r="R119" s="907"/>
      <c r="S119" s="907"/>
      <c r="T119" s="907"/>
      <c r="U119" s="907"/>
      <c r="V119" s="907"/>
      <c r="W119" s="907"/>
      <c r="X119" s="907"/>
      <c r="Y119" s="907"/>
      <c r="Z119" s="908"/>
      <c r="AA119" s="909" t="s">
        <v>440</v>
      </c>
      <c r="AB119" s="910"/>
      <c r="AC119" s="910"/>
      <c r="AD119" s="910"/>
      <c r="AE119" s="911"/>
      <c r="AF119" s="912" t="s">
        <v>130</v>
      </c>
      <c r="AG119" s="910"/>
      <c r="AH119" s="910"/>
      <c r="AI119" s="910"/>
      <c r="AJ119" s="911"/>
      <c r="AK119" s="912" t="s">
        <v>440</v>
      </c>
      <c r="AL119" s="910"/>
      <c r="AM119" s="910"/>
      <c r="AN119" s="910"/>
      <c r="AO119" s="911"/>
      <c r="AP119" s="913" t="s">
        <v>130</v>
      </c>
      <c r="AQ119" s="914"/>
      <c r="AR119" s="914"/>
      <c r="AS119" s="914"/>
      <c r="AT119" s="915"/>
      <c r="AU119" s="920"/>
      <c r="AV119" s="921"/>
      <c r="AW119" s="921"/>
      <c r="AX119" s="921"/>
      <c r="AY119" s="921"/>
      <c r="AZ119" s="235" t="s">
        <v>189</v>
      </c>
      <c r="BA119" s="235"/>
      <c r="BB119" s="235"/>
      <c r="BC119" s="235"/>
      <c r="BD119" s="235"/>
      <c r="BE119" s="235"/>
      <c r="BF119" s="235"/>
      <c r="BG119" s="235"/>
      <c r="BH119" s="235"/>
      <c r="BI119" s="235"/>
      <c r="BJ119" s="235"/>
      <c r="BK119" s="235"/>
      <c r="BL119" s="235"/>
      <c r="BM119" s="235"/>
      <c r="BN119" s="235"/>
      <c r="BO119" s="987" t="s">
        <v>466</v>
      </c>
      <c r="BP119" s="1015"/>
      <c r="BQ119" s="1009">
        <v>10420900</v>
      </c>
      <c r="BR119" s="1010"/>
      <c r="BS119" s="1010"/>
      <c r="BT119" s="1010"/>
      <c r="BU119" s="1010"/>
      <c r="BV119" s="1010">
        <v>10375951</v>
      </c>
      <c r="BW119" s="1010"/>
      <c r="BX119" s="1010"/>
      <c r="BY119" s="1010"/>
      <c r="BZ119" s="1010"/>
      <c r="CA119" s="1010">
        <v>10183210</v>
      </c>
      <c r="CB119" s="1010"/>
      <c r="CC119" s="1010"/>
      <c r="CD119" s="1010"/>
      <c r="CE119" s="1010"/>
      <c r="CF119" s="1011"/>
      <c r="CG119" s="1012"/>
      <c r="CH119" s="1012"/>
      <c r="CI119" s="1012"/>
      <c r="CJ119" s="1013"/>
      <c r="CK119" s="960"/>
      <c r="CL119" s="961"/>
      <c r="CM119" s="983" t="s">
        <v>467</v>
      </c>
      <c r="CN119" s="975"/>
      <c r="CO119" s="975"/>
      <c r="CP119" s="975"/>
      <c r="CQ119" s="975"/>
      <c r="CR119" s="975"/>
      <c r="CS119" s="975"/>
      <c r="CT119" s="975"/>
      <c r="CU119" s="975"/>
      <c r="CV119" s="975"/>
      <c r="CW119" s="975"/>
      <c r="CX119" s="975"/>
      <c r="CY119" s="975"/>
      <c r="CZ119" s="975"/>
      <c r="DA119" s="975"/>
      <c r="DB119" s="975"/>
      <c r="DC119" s="975"/>
      <c r="DD119" s="975"/>
      <c r="DE119" s="975"/>
      <c r="DF119" s="976"/>
      <c r="DG119" s="1014" t="s">
        <v>130</v>
      </c>
      <c r="DH119" s="996"/>
      <c r="DI119" s="996"/>
      <c r="DJ119" s="996"/>
      <c r="DK119" s="997"/>
      <c r="DL119" s="995" t="s">
        <v>465</v>
      </c>
      <c r="DM119" s="996"/>
      <c r="DN119" s="996"/>
      <c r="DO119" s="996"/>
      <c r="DP119" s="997"/>
      <c r="DQ119" s="995" t="s">
        <v>130</v>
      </c>
      <c r="DR119" s="996"/>
      <c r="DS119" s="996"/>
      <c r="DT119" s="996"/>
      <c r="DU119" s="997"/>
      <c r="DV119" s="998" t="s">
        <v>465</v>
      </c>
      <c r="DW119" s="999"/>
      <c r="DX119" s="999"/>
      <c r="DY119" s="999"/>
      <c r="DZ119" s="1000"/>
    </row>
    <row r="120" spans="1:130" s="214" customFormat="1" ht="26.25" customHeight="1" x14ac:dyDescent="0.15">
      <c r="A120" s="1067"/>
      <c r="B120" s="959"/>
      <c r="C120" s="932" t="s">
        <v>443</v>
      </c>
      <c r="D120" s="933"/>
      <c r="E120" s="933"/>
      <c r="F120" s="933"/>
      <c r="G120" s="933"/>
      <c r="H120" s="933"/>
      <c r="I120" s="933"/>
      <c r="J120" s="933"/>
      <c r="K120" s="933"/>
      <c r="L120" s="933"/>
      <c r="M120" s="933"/>
      <c r="N120" s="933"/>
      <c r="O120" s="933"/>
      <c r="P120" s="933"/>
      <c r="Q120" s="933"/>
      <c r="R120" s="933"/>
      <c r="S120" s="933"/>
      <c r="T120" s="933"/>
      <c r="U120" s="933"/>
      <c r="V120" s="933"/>
      <c r="W120" s="933"/>
      <c r="X120" s="933"/>
      <c r="Y120" s="933"/>
      <c r="Z120" s="934"/>
      <c r="AA120" s="968" t="s">
        <v>130</v>
      </c>
      <c r="AB120" s="969"/>
      <c r="AC120" s="969"/>
      <c r="AD120" s="969"/>
      <c r="AE120" s="970"/>
      <c r="AF120" s="971" t="s">
        <v>130</v>
      </c>
      <c r="AG120" s="969"/>
      <c r="AH120" s="969"/>
      <c r="AI120" s="969"/>
      <c r="AJ120" s="970"/>
      <c r="AK120" s="971" t="s">
        <v>130</v>
      </c>
      <c r="AL120" s="969"/>
      <c r="AM120" s="969"/>
      <c r="AN120" s="969"/>
      <c r="AO120" s="970"/>
      <c r="AP120" s="972" t="s">
        <v>130</v>
      </c>
      <c r="AQ120" s="973"/>
      <c r="AR120" s="973"/>
      <c r="AS120" s="973"/>
      <c r="AT120" s="974"/>
      <c r="AU120" s="1001" t="s">
        <v>468</v>
      </c>
      <c r="AV120" s="1002"/>
      <c r="AW120" s="1002"/>
      <c r="AX120" s="1002"/>
      <c r="AY120" s="1003"/>
      <c r="AZ120" s="939" t="s">
        <v>469</v>
      </c>
      <c r="BA120" s="907"/>
      <c r="BB120" s="907"/>
      <c r="BC120" s="907"/>
      <c r="BD120" s="907"/>
      <c r="BE120" s="907"/>
      <c r="BF120" s="907"/>
      <c r="BG120" s="907"/>
      <c r="BH120" s="907"/>
      <c r="BI120" s="907"/>
      <c r="BJ120" s="907"/>
      <c r="BK120" s="907"/>
      <c r="BL120" s="907"/>
      <c r="BM120" s="907"/>
      <c r="BN120" s="907"/>
      <c r="BO120" s="907"/>
      <c r="BP120" s="908"/>
      <c r="BQ120" s="940">
        <v>2456711</v>
      </c>
      <c r="BR120" s="941"/>
      <c r="BS120" s="941"/>
      <c r="BT120" s="941"/>
      <c r="BU120" s="941"/>
      <c r="BV120" s="941">
        <v>2783692</v>
      </c>
      <c r="BW120" s="941"/>
      <c r="BX120" s="941"/>
      <c r="BY120" s="941"/>
      <c r="BZ120" s="941"/>
      <c r="CA120" s="941">
        <v>2915317</v>
      </c>
      <c r="CB120" s="941"/>
      <c r="CC120" s="941"/>
      <c r="CD120" s="941"/>
      <c r="CE120" s="941"/>
      <c r="CF120" s="954">
        <v>77.5</v>
      </c>
      <c r="CG120" s="955"/>
      <c r="CH120" s="955"/>
      <c r="CI120" s="955"/>
      <c r="CJ120" s="955"/>
      <c r="CK120" s="1016" t="s">
        <v>470</v>
      </c>
      <c r="CL120" s="1017"/>
      <c r="CM120" s="1017"/>
      <c r="CN120" s="1017"/>
      <c r="CO120" s="1018"/>
      <c r="CP120" s="1024" t="s">
        <v>409</v>
      </c>
      <c r="CQ120" s="1025"/>
      <c r="CR120" s="1025"/>
      <c r="CS120" s="1025"/>
      <c r="CT120" s="1025"/>
      <c r="CU120" s="1025"/>
      <c r="CV120" s="1025"/>
      <c r="CW120" s="1025"/>
      <c r="CX120" s="1025"/>
      <c r="CY120" s="1025"/>
      <c r="CZ120" s="1025"/>
      <c r="DA120" s="1025"/>
      <c r="DB120" s="1025"/>
      <c r="DC120" s="1025"/>
      <c r="DD120" s="1025"/>
      <c r="DE120" s="1025"/>
      <c r="DF120" s="1026"/>
      <c r="DG120" s="940">
        <v>112701</v>
      </c>
      <c r="DH120" s="941"/>
      <c r="DI120" s="941"/>
      <c r="DJ120" s="941"/>
      <c r="DK120" s="941"/>
      <c r="DL120" s="941">
        <v>117727</v>
      </c>
      <c r="DM120" s="941"/>
      <c r="DN120" s="941"/>
      <c r="DO120" s="941"/>
      <c r="DP120" s="941"/>
      <c r="DQ120" s="941">
        <v>118611</v>
      </c>
      <c r="DR120" s="941"/>
      <c r="DS120" s="941"/>
      <c r="DT120" s="941"/>
      <c r="DU120" s="941"/>
      <c r="DV120" s="942">
        <v>3.2</v>
      </c>
      <c r="DW120" s="942"/>
      <c r="DX120" s="942"/>
      <c r="DY120" s="942"/>
      <c r="DZ120" s="943"/>
    </row>
    <row r="121" spans="1:130" s="214" customFormat="1" ht="26.25" customHeight="1" x14ac:dyDescent="0.15">
      <c r="A121" s="1067"/>
      <c r="B121" s="959"/>
      <c r="C121" s="984" t="s">
        <v>471</v>
      </c>
      <c r="D121" s="985"/>
      <c r="E121" s="985"/>
      <c r="F121" s="985"/>
      <c r="G121" s="985"/>
      <c r="H121" s="985"/>
      <c r="I121" s="985"/>
      <c r="J121" s="985"/>
      <c r="K121" s="985"/>
      <c r="L121" s="985"/>
      <c r="M121" s="985"/>
      <c r="N121" s="985"/>
      <c r="O121" s="985"/>
      <c r="P121" s="985"/>
      <c r="Q121" s="985"/>
      <c r="R121" s="985"/>
      <c r="S121" s="985"/>
      <c r="T121" s="985"/>
      <c r="U121" s="985"/>
      <c r="V121" s="985"/>
      <c r="W121" s="985"/>
      <c r="X121" s="985"/>
      <c r="Y121" s="985"/>
      <c r="Z121" s="986"/>
      <c r="AA121" s="968" t="s">
        <v>130</v>
      </c>
      <c r="AB121" s="969"/>
      <c r="AC121" s="969"/>
      <c r="AD121" s="969"/>
      <c r="AE121" s="970"/>
      <c r="AF121" s="971" t="s">
        <v>130</v>
      </c>
      <c r="AG121" s="969"/>
      <c r="AH121" s="969"/>
      <c r="AI121" s="969"/>
      <c r="AJ121" s="970"/>
      <c r="AK121" s="971" t="s">
        <v>130</v>
      </c>
      <c r="AL121" s="969"/>
      <c r="AM121" s="969"/>
      <c r="AN121" s="969"/>
      <c r="AO121" s="970"/>
      <c r="AP121" s="972" t="s">
        <v>130</v>
      </c>
      <c r="AQ121" s="973"/>
      <c r="AR121" s="973"/>
      <c r="AS121" s="973"/>
      <c r="AT121" s="974"/>
      <c r="AU121" s="1004"/>
      <c r="AV121" s="1005"/>
      <c r="AW121" s="1005"/>
      <c r="AX121" s="1005"/>
      <c r="AY121" s="1006"/>
      <c r="AZ121" s="932" t="s">
        <v>472</v>
      </c>
      <c r="BA121" s="933"/>
      <c r="BB121" s="933"/>
      <c r="BC121" s="933"/>
      <c r="BD121" s="933"/>
      <c r="BE121" s="933"/>
      <c r="BF121" s="933"/>
      <c r="BG121" s="933"/>
      <c r="BH121" s="933"/>
      <c r="BI121" s="933"/>
      <c r="BJ121" s="933"/>
      <c r="BK121" s="933"/>
      <c r="BL121" s="933"/>
      <c r="BM121" s="933"/>
      <c r="BN121" s="933"/>
      <c r="BO121" s="933"/>
      <c r="BP121" s="934"/>
      <c r="BQ121" s="935" t="s">
        <v>130</v>
      </c>
      <c r="BR121" s="936"/>
      <c r="BS121" s="936"/>
      <c r="BT121" s="936"/>
      <c r="BU121" s="936"/>
      <c r="BV121" s="936" t="s">
        <v>130</v>
      </c>
      <c r="BW121" s="936"/>
      <c r="BX121" s="936"/>
      <c r="BY121" s="936"/>
      <c r="BZ121" s="936"/>
      <c r="CA121" s="936" t="s">
        <v>130</v>
      </c>
      <c r="CB121" s="936"/>
      <c r="CC121" s="936"/>
      <c r="CD121" s="936"/>
      <c r="CE121" s="936"/>
      <c r="CF121" s="930" t="s">
        <v>130</v>
      </c>
      <c r="CG121" s="931"/>
      <c r="CH121" s="931"/>
      <c r="CI121" s="931"/>
      <c r="CJ121" s="931"/>
      <c r="CK121" s="1019"/>
      <c r="CL121" s="1020"/>
      <c r="CM121" s="1020"/>
      <c r="CN121" s="1020"/>
      <c r="CO121" s="1021"/>
      <c r="CP121" s="1029" t="s">
        <v>407</v>
      </c>
      <c r="CQ121" s="1030"/>
      <c r="CR121" s="1030"/>
      <c r="CS121" s="1030"/>
      <c r="CT121" s="1030"/>
      <c r="CU121" s="1030"/>
      <c r="CV121" s="1030"/>
      <c r="CW121" s="1030"/>
      <c r="CX121" s="1030"/>
      <c r="CY121" s="1030"/>
      <c r="CZ121" s="1030"/>
      <c r="DA121" s="1030"/>
      <c r="DB121" s="1030"/>
      <c r="DC121" s="1030"/>
      <c r="DD121" s="1030"/>
      <c r="DE121" s="1030"/>
      <c r="DF121" s="1031"/>
      <c r="DG121" s="935">
        <v>131584</v>
      </c>
      <c r="DH121" s="936"/>
      <c r="DI121" s="936"/>
      <c r="DJ121" s="936"/>
      <c r="DK121" s="936"/>
      <c r="DL121" s="936">
        <v>122263</v>
      </c>
      <c r="DM121" s="936"/>
      <c r="DN121" s="936"/>
      <c r="DO121" s="936"/>
      <c r="DP121" s="936"/>
      <c r="DQ121" s="936">
        <v>113822</v>
      </c>
      <c r="DR121" s="936"/>
      <c r="DS121" s="936"/>
      <c r="DT121" s="936"/>
      <c r="DU121" s="936"/>
      <c r="DV121" s="937">
        <v>3</v>
      </c>
      <c r="DW121" s="937"/>
      <c r="DX121" s="937"/>
      <c r="DY121" s="937"/>
      <c r="DZ121" s="938"/>
    </row>
    <row r="122" spans="1:130" s="214" customFormat="1" ht="26.25" customHeight="1" x14ac:dyDescent="0.15">
      <c r="A122" s="1067"/>
      <c r="B122" s="959"/>
      <c r="C122" s="932" t="s">
        <v>453</v>
      </c>
      <c r="D122" s="933"/>
      <c r="E122" s="933"/>
      <c r="F122" s="933"/>
      <c r="G122" s="933"/>
      <c r="H122" s="933"/>
      <c r="I122" s="933"/>
      <c r="J122" s="933"/>
      <c r="K122" s="933"/>
      <c r="L122" s="933"/>
      <c r="M122" s="933"/>
      <c r="N122" s="933"/>
      <c r="O122" s="933"/>
      <c r="P122" s="933"/>
      <c r="Q122" s="933"/>
      <c r="R122" s="933"/>
      <c r="S122" s="933"/>
      <c r="T122" s="933"/>
      <c r="U122" s="933"/>
      <c r="V122" s="933"/>
      <c r="W122" s="933"/>
      <c r="X122" s="933"/>
      <c r="Y122" s="933"/>
      <c r="Z122" s="934"/>
      <c r="AA122" s="968" t="s">
        <v>440</v>
      </c>
      <c r="AB122" s="969"/>
      <c r="AC122" s="969"/>
      <c r="AD122" s="969"/>
      <c r="AE122" s="970"/>
      <c r="AF122" s="971" t="s">
        <v>130</v>
      </c>
      <c r="AG122" s="969"/>
      <c r="AH122" s="969"/>
      <c r="AI122" s="969"/>
      <c r="AJ122" s="970"/>
      <c r="AK122" s="971" t="s">
        <v>130</v>
      </c>
      <c r="AL122" s="969"/>
      <c r="AM122" s="969"/>
      <c r="AN122" s="969"/>
      <c r="AO122" s="970"/>
      <c r="AP122" s="972" t="s">
        <v>440</v>
      </c>
      <c r="AQ122" s="973"/>
      <c r="AR122" s="973"/>
      <c r="AS122" s="973"/>
      <c r="AT122" s="974"/>
      <c r="AU122" s="1004"/>
      <c r="AV122" s="1005"/>
      <c r="AW122" s="1005"/>
      <c r="AX122" s="1005"/>
      <c r="AY122" s="1006"/>
      <c r="AZ122" s="983" t="s">
        <v>473</v>
      </c>
      <c r="BA122" s="975"/>
      <c r="BB122" s="975"/>
      <c r="BC122" s="975"/>
      <c r="BD122" s="975"/>
      <c r="BE122" s="975"/>
      <c r="BF122" s="975"/>
      <c r="BG122" s="975"/>
      <c r="BH122" s="975"/>
      <c r="BI122" s="975"/>
      <c r="BJ122" s="975"/>
      <c r="BK122" s="975"/>
      <c r="BL122" s="975"/>
      <c r="BM122" s="975"/>
      <c r="BN122" s="975"/>
      <c r="BO122" s="975"/>
      <c r="BP122" s="976"/>
      <c r="BQ122" s="1009">
        <v>7051546</v>
      </c>
      <c r="BR122" s="1010"/>
      <c r="BS122" s="1010"/>
      <c r="BT122" s="1010"/>
      <c r="BU122" s="1010"/>
      <c r="BV122" s="1010">
        <v>7400388</v>
      </c>
      <c r="BW122" s="1010"/>
      <c r="BX122" s="1010"/>
      <c r="BY122" s="1010"/>
      <c r="BZ122" s="1010"/>
      <c r="CA122" s="1010">
        <v>7061981</v>
      </c>
      <c r="CB122" s="1010"/>
      <c r="CC122" s="1010"/>
      <c r="CD122" s="1010"/>
      <c r="CE122" s="1010"/>
      <c r="CF122" s="1027">
        <v>187.8</v>
      </c>
      <c r="CG122" s="1028"/>
      <c r="CH122" s="1028"/>
      <c r="CI122" s="1028"/>
      <c r="CJ122" s="1028"/>
      <c r="CK122" s="1019"/>
      <c r="CL122" s="1020"/>
      <c r="CM122" s="1020"/>
      <c r="CN122" s="1020"/>
      <c r="CO122" s="1021"/>
      <c r="CP122" s="1029" t="s">
        <v>474</v>
      </c>
      <c r="CQ122" s="1030"/>
      <c r="CR122" s="1030"/>
      <c r="CS122" s="1030"/>
      <c r="CT122" s="1030"/>
      <c r="CU122" s="1030"/>
      <c r="CV122" s="1030"/>
      <c r="CW122" s="1030"/>
      <c r="CX122" s="1030"/>
      <c r="CY122" s="1030"/>
      <c r="CZ122" s="1030"/>
      <c r="DA122" s="1030"/>
      <c r="DB122" s="1030"/>
      <c r="DC122" s="1030"/>
      <c r="DD122" s="1030"/>
      <c r="DE122" s="1030"/>
      <c r="DF122" s="1031"/>
      <c r="DG122" s="935" t="s">
        <v>440</v>
      </c>
      <c r="DH122" s="936"/>
      <c r="DI122" s="936"/>
      <c r="DJ122" s="936"/>
      <c r="DK122" s="936"/>
      <c r="DL122" s="936" t="s">
        <v>130</v>
      </c>
      <c r="DM122" s="936"/>
      <c r="DN122" s="936"/>
      <c r="DO122" s="936"/>
      <c r="DP122" s="936"/>
      <c r="DQ122" s="936" t="s">
        <v>440</v>
      </c>
      <c r="DR122" s="936"/>
      <c r="DS122" s="936"/>
      <c r="DT122" s="936"/>
      <c r="DU122" s="936"/>
      <c r="DV122" s="937" t="s">
        <v>130</v>
      </c>
      <c r="DW122" s="937"/>
      <c r="DX122" s="937"/>
      <c r="DY122" s="937"/>
      <c r="DZ122" s="938"/>
    </row>
    <row r="123" spans="1:130" s="214" customFormat="1" ht="26.25" customHeight="1" x14ac:dyDescent="0.15">
      <c r="A123" s="1067"/>
      <c r="B123" s="959"/>
      <c r="C123" s="932" t="s">
        <v>459</v>
      </c>
      <c r="D123" s="933"/>
      <c r="E123" s="933"/>
      <c r="F123" s="933"/>
      <c r="G123" s="933"/>
      <c r="H123" s="933"/>
      <c r="I123" s="933"/>
      <c r="J123" s="933"/>
      <c r="K123" s="933"/>
      <c r="L123" s="933"/>
      <c r="M123" s="933"/>
      <c r="N123" s="933"/>
      <c r="O123" s="933"/>
      <c r="P123" s="933"/>
      <c r="Q123" s="933"/>
      <c r="R123" s="933"/>
      <c r="S123" s="933"/>
      <c r="T123" s="933"/>
      <c r="U123" s="933"/>
      <c r="V123" s="933"/>
      <c r="W123" s="933"/>
      <c r="X123" s="933"/>
      <c r="Y123" s="933"/>
      <c r="Z123" s="934"/>
      <c r="AA123" s="968" t="s">
        <v>440</v>
      </c>
      <c r="AB123" s="969"/>
      <c r="AC123" s="969"/>
      <c r="AD123" s="969"/>
      <c r="AE123" s="970"/>
      <c r="AF123" s="971" t="s">
        <v>130</v>
      </c>
      <c r="AG123" s="969"/>
      <c r="AH123" s="969"/>
      <c r="AI123" s="969"/>
      <c r="AJ123" s="970"/>
      <c r="AK123" s="971" t="s">
        <v>130</v>
      </c>
      <c r="AL123" s="969"/>
      <c r="AM123" s="969"/>
      <c r="AN123" s="969"/>
      <c r="AO123" s="970"/>
      <c r="AP123" s="972" t="s">
        <v>130</v>
      </c>
      <c r="AQ123" s="973"/>
      <c r="AR123" s="973"/>
      <c r="AS123" s="973"/>
      <c r="AT123" s="974"/>
      <c r="AU123" s="1007"/>
      <c r="AV123" s="1008"/>
      <c r="AW123" s="1008"/>
      <c r="AX123" s="1008"/>
      <c r="AY123" s="1008"/>
      <c r="AZ123" s="235" t="s">
        <v>189</v>
      </c>
      <c r="BA123" s="235"/>
      <c r="BB123" s="235"/>
      <c r="BC123" s="235"/>
      <c r="BD123" s="235"/>
      <c r="BE123" s="235"/>
      <c r="BF123" s="235"/>
      <c r="BG123" s="235"/>
      <c r="BH123" s="235"/>
      <c r="BI123" s="235"/>
      <c r="BJ123" s="235"/>
      <c r="BK123" s="235"/>
      <c r="BL123" s="235"/>
      <c r="BM123" s="235"/>
      <c r="BN123" s="235"/>
      <c r="BO123" s="987" t="s">
        <v>475</v>
      </c>
      <c r="BP123" s="1015"/>
      <c r="BQ123" s="1073">
        <v>9508257</v>
      </c>
      <c r="BR123" s="1074"/>
      <c r="BS123" s="1074"/>
      <c r="BT123" s="1074"/>
      <c r="BU123" s="1074"/>
      <c r="BV123" s="1074">
        <v>10184080</v>
      </c>
      <c r="BW123" s="1074"/>
      <c r="BX123" s="1074"/>
      <c r="BY123" s="1074"/>
      <c r="BZ123" s="1074"/>
      <c r="CA123" s="1074">
        <v>9977298</v>
      </c>
      <c r="CB123" s="1074"/>
      <c r="CC123" s="1074"/>
      <c r="CD123" s="1074"/>
      <c r="CE123" s="1074"/>
      <c r="CF123" s="1011"/>
      <c r="CG123" s="1012"/>
      <c r="CH123" s="1012"/>
      <c r="CI123" s="1012"/>
      <c r="CJ123" s="1013"/>
      <c r="CK123" s="1019"/>
      <c r="CL123" s="1020"/>
      <c r="CM123" s="1020"/>
      <c r="CN123" s="1020"/>
      <c r="CO123" s="1021"/>
      <c r="CP123" s="1029" t="s">
        <v>476</v>
      </c>
      <c r="CQ123" s="1030"/>
      <c r="CR123" s="1030"/>
      <c r="CS123" s="1030"/>
      <c r="CT123" s="1030"/>
      <c r="CU123" s="1030"/>
      <c r="CV123" s="1030"/>
      <c r="CW123" s="1030"/>
      <c r="CX123" s="1030"/>
      <c r="CY123" s="1030"/>
      <c r="CZ123" s="1030"/>
      <c r="DA123" s="1030"/>
      <c r="DB123" s="1030"/>
      <c r="DC123" s="1030"/>
      <c r="DD123" s="1030"/>
      <c r="DE123" s="1030"/>
      <c r="DF123" s="1031"/>
      <c r="DG123" s="968" t="s">
        <v>130</v>
      </c>
      <c r="DH123" s="969"/>
      <c r="DI123" s="969"/>
      <c r="DJ123" s="969"/>
      <c r="DK123" s="970"/>
      <c r="DL123" s="971" t="s">
        <v>130</v>
      </c>
      <c r="DM123" s="969"/>
      <c r="DN123" s="969"/>
      <c r="DO123" s="969"/>
      <c r="DP123" s="970"/>
      <c r="DQ123" s="971" t="s">
        <v>130</v>
      </c>
      <c r="DR123" s="969"/>
      <c r="DS123" s="969"/>
      <c r="DT123" s="969"/>
      <c r="DU123" s="970"/>
      <c r="DV123" s="972" t="s">
        <v>130</v>
      </c>
      <c r="DW123" s="973"/>
      <c r="DX123" s="973"/>
      <c r="DY123" s="973"/>
      <c r="DZ123" s="974"/>
    </row>
    <row r="124" spans="1:130" s="214" customFormat="1" ht="26.25" customHeight="1" thickBot="1" x14ac:dyDescent="0.2">
      <c r="A124" s="1067"/>
      <c r="B124" s="959"/>
      <c r="C124" s="932" t="s">
        <v>462</v>
      </c>
      <c r="D124" s="933"/>
      <c r="E124" s="933"/>
      <c r="F124" s="933"/>
      <c r="G124" s="933"/>
      <c r="H124" s="933"/>
      <c r="I124" s="933"/>
      <c r="J124" s="933"/>
      <c r="K124" s="933"/>
      <c r="L124" s="933"/>
      <c r="M124" s="933"/>
      <c r="N124" s="933"/>
      <c r="O124" s="933"/>
      <c r="P124" s="933"/>
      <c r="Q124" s="933"/>
      <c r="R124" s="933"/>
      <c r="S124" s="933"/>
      <c r="T124" s="933"/>
      <c r="U124" s="933"/>
      <c r="V124" s="933"/>
      <c r="W124" s="933"/>
      <c r="X124" s="933"/>
      <c r="Y124" s="933"/>
      <c r="Z124" s="934"/>
      <c r="AA124" s="968" t="s">
        <v>130</v>
      </c>
      <c r="AB124" s="969"/>
      <c r="AC124" s="969"/>
      <c r="AD124" s="969"/>
      <c r="AE124" s="970"/>
      <c r="AF124" s="971" t="s">
        <v>130</v>
      </c>
      <c r="AG124" s="969"/>
      <c r="AH124" s="969"/>
      <c r="AI124" s="969"/>
      <c r="AJ124" s="970"/>
      <c r="AK124" s="971" t="s">
        <v>130</v>
      </c>
      <c r="AL124" s="969"/>
      <c r="AM124" s="969"/>
      <c r="AN124" s="969"/>
      <c r="AO124" s="970"/>
      <c r="AP124" s="972" t="s">
        <v>130</v>
      </c>
      <c r="AQ124" s="973"/>
      <c r="AR124" s="973"/>
      <c r="AS124" s="973"/>
      <c r="AT124" s="974"/>
      <c r="AU124" s="1069" t="s">
        <v>477</v>
      </c>
      <c r="AV124" s="1070"/>
      <c r="AW124" s="1070"/>
      <c r="AX124" s="1070"/>
      <c r="AY124" s="1070"/>
      <c r="AZ124" s="1070"/>
      <c r="BA124" s="1070"/>
      <c r="BB124" s="1070"/>
      <c r="BC124" s="1070"/>
      <c r="BD124" s="1070"/>
      <c r="BE124" s="1070"/>
      <c r="BF124" s="1070"/>
      <c r="BG124" s="1070"/>
      <c r="BH124" s="1070"/>
      <c r="BI124" s="1070"/>
      <c r="BJ124" s="1070"/>
      <c r="BK124" s="1070"/>
      <c r="BL124" s="1070"/>
      <c r="BM124" s="1070"/>
      <c r="BN124" s="1070"/>
      <c r="BO124" s="1070"/>
      <c r="BP124" s="1071"/>
      <c r="BQ124" s="1072">
        <v>27.2</v>
      </c>
      <c r="BR124" s="1037"/>
      <c r="BS124" s="1037"/>
      <c r="BT124" s="1037"/>
      <c r="BU124" s="1037"/>
      <c r="BV124" s="1037">
        <v>5.4</v>
      </c>
      <c r="BW124" s="1037"/>
      <c r="BX124" s="1037"/>
      <c r="BY124" s="1037"/>
      <c r="BZ124" s="1037"/>
      <c r="CA124" s="1037">
        <v>5.4</v>
      </c>
      <c r="CB124" s="1037"/>
      <c r="CC124" s="1037"/>
      <c r="CD124" s="1037"/>
      <c r="CE124" s="1037"/>
      <c r="CF124" s="1038"/>
      <c r="CG124" s="1039"/>
      <c r="CH124" s="1039"/>
      <c r="CI124" s="1039"/>
      <c r="CJ124" s="1040"/>
      <c r="CK124" s="1022"/>
      <c r="CL124" s="1022"/>
      <c r="CM124" s="1022"/>
      <c r="CN124" s="1022"/>
      <c r="CO124" s="1023"/>
      <c r="CP124" s="1029" t="s">
        <v>478</v>
      </c>
      <c r="CQ124" s="1030"/>
      <c r="CR124" s="1030"/>
      <c r="CS124" s="1030"/>
      <c r="CT124" s="1030"/>
      <c r="CU124" s="1030"/>
      <c r="CV124" s="1030"/>
      <c r="CW124" s="1030"/>
      <c r="CX124" s="1030"/>
      <c r="CY124" s="1030"/>
      <c r="CZ124" s="1030"/>
      <c r="DA124" s="1030"/>
      <c r="DB124" s="1030"/>
      <c r="DC124" s="1030"/>
      <c r="DD124" s="1030"/>
      <c r="DE124" s="1030"/>
      <c r="DF124" s="1031"/>
      <c r="DG124" s="1014" t="s">
        <v>130</v>
      </c>
      <c r="DH124" s="996"/>
      <c r="DI124" s="996"/>
      <c r="DJ124" s="996"/>
      <c r="DK124" s="997"/>
      <c r="DL124" s="995" t="s">
        <v>130</v>
      </c>
      <c r="DM124" s="996"/>
      <c r="DN124" s="996"/>
      <c r="DO124" s="996"/>
      <c r="DP124" s="997"/>
      <c r="DQ124" s="995" t="s">
        <v>130</v>
      </c>
      <c r="DR124" s="996"/>
      <c r="DS124" s="996"/>
      <c r="DT124" s="996"/>
      <c r="DU124" s="997"/>
      <c r="DV124" s="998" t="s">
        <v>130</v>
      </c>
      <c r="DW124" s="999"/>
      <c r="DX124" s="999"/>
      <c r="DY124" s="999"/>
      <c r="DZ124" s="1000"/>
    </row>
    <row r="125" spans="1:130" s="214" customFormat="1" ht="26.25" customHeight="1" x14ac:dyDescent="0.15">
      <c r="A125" s="1067"/>
      <c r="B125" s="959"/>
      <c r="C125" s="932" t="s">
        <v>464</v>
      </c>
      <c r="D125" s="933"/>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4"/>
      <c r="AA125" s="968" t="s">
        <v>130</v>
      </c>
      <c r="AB125" s="969"/>
      <c r="AC125" s="969"/>
      <c r="AD125" s="969"/>
      <c r="AE125" s="970"/>
      <c r="AF125" s="971" t="s">
        <v>440</v>
      </c>
      <c r="AG125" s="969"/>
      <c r="AH125" s="969"/>
      <c r="AI125" s="969"/>
      <c r="AJ125" s="970"/>
      <c r="AK125" s="971" t="s">
        <v>130</v>
      </c>
      <c r="AL125" s="969"/>
      <c r="AM125" s="969"/>
      <c r="AN125" s="969"/>
      <c r="AO125" s="970"/>
      <c r="AP125" s="972" t="s">
        <v>130</v>
      </c>
      <c r="AQ125" s="973"/>
      <c r="AR125" s="973"/>
      <c r="AS125" s="973"/>
      <c r="AT125" s="974"/>
      <c r="AU125" s="236"/>
      <c r="AV125" s="237"/>
      <c r="AW125" s="237"/>
      <c r="AX125" s="237"/>
      <c r="AY125" s="237"/>
      <c r="AZ125" s="237"/>
      <c r="BA125" s="237"/>
      <c r="BB125" s="237"/>
      <c r="BC125" s="237"/>
      <c r="BD125" s="237"/>
      <c r="BE125" s="237"/>
      <c r="BF125" s="237"/>
      <c r="BG125" s="237"/>
      <c r="BH125" s="237"/>
      <c r="BI125" s="237"/>
      <c r="BJ125" s="237"/>
      <c r="BK125" s="237"/>
      <c r="BL125" s="237"/>
      <c r="BM125" s="237"/>
      <c r="BN125" s="237"/>
      <c r="BO125" s="237"/>
      <c r="BP125" s="237"/>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1032" t="s">
        <v>479</v>
      </c>
      <c r="CL125" s="1017"/>
      <c r="CM125" s="1017"/>
      <c r="CN125" s="1017"/>
      <c r="CO125" s="1018"/>
      <c r="CP125" s="939" t="s">
        <v>480</v>
      </c>
      <c r="CQ125" s="907"/>
      <c r="CR125" s="907"/>
      <c r="CS125" s="907"/>
      <c r="CT125" s="907"/>
      <c r="CU125" s="907"/>
      <c r="CV125" s="907"/>
      <c r="CW125" s="907"/>
      <c r="CX125" s="907"/>
      <c r="CY125" s="907"/>
      <c r="CZ125" s="907"/>
      <c r="DA125" s="907"/>
      <c r="DB125" s="907"/>
      <c r="DC125" s="907"/>
      <c r="DD125" s="907"/>
      <c r="DE125" s="907"/>
      <c r="DF125" s="908"/>
      <c r="DG125" s="940" t="s">
        <v>130</v>
      </c>
      <c r="DH125" s="941"/>
      <c r="DI125" s="941"/>
      <c r="DJ125" s="941"/>
      <c r="DK125" s="941"/>
      <c r="DL125" s="941" t="s">
        <v>130</v>
      </c>
      <c r="DM125" s="941"/>
      <c r="DN125" s="941"/>
      <c r="DO125" s="941"/>
      <c r="DP125" s="941"/>
      <c r="DQ125" s="941" t="s">
        <v>130</v>
      </c>
      <c r="DR125" s="941"/>
      <c r="DS125" s="941"/>
      <c r="DT125" s="941"/>
      <c r="DU125" s="941"/>
      <c r="DV125" s="942" t="s">
        <v>130</v>
      </c>
      <c r="DW125" s="942"/>
      <c r="DX125" s="942"/>
      <c r="DY125" s="942"/>
      <c r="DZ125" s="943"/>
    </row>
    <row r="126" spans="1:130" s="214" customFormat="1" ht="26.25" customHeight="1" thickBot="1" x14ac:dyDescent="0.2">
      <c r="A126" s="1067"/>
      <c r="B126" s="959"/>
      <c r="C126" s="932" t="s">
        <v>467</v>
      </c>
      <c r="D126" s="933"/>
      <c r="E126" s="933"/>
      <c r="F126" s="933"/>
      <c r="G126" s="933"/>
      <c r="H126" s="933"/>
      <c r="I126" s="933"/>
      <c r="J126" s="933"/>
      <c r="K126" s="933"/>
      <c r="L126" s="933"/>
      <c r="M126" s="933"/>
      <c r="N126" s="933"/>
      <c r="O126" s="933"/>
      <c r="P126" s="933"/>
      <c r="Q126" s="933"/>
      <c r="R126" s="933"/>
      <c r="S126" s="933"/>
      <c r="T126" s="933"/>
      <c r="U126" s="933"/>
      <c r="V126" s="933"/>
      <c r="W126" s="933"/>
      <c r="X126" s="933"/>
      <c r="Y126" s="933"/>
      <c r="Z126" s="934"/>
      <c r="AA126" s="968" t="s">
        <v>130</v>
      </c>
      <c r="AB126" s="969"/>
      <c r="AC126" s="969"/>
      <c r="AD126" s="969"/>
      <c r="AE126" s="970"/>
      <c r="AF126" s="971" t="s">
        <v>130</v>
      </c>
      <c r="AG126" s="969"/>
      <c r="AH126" s="969"/>
      <c r="AI126" s="969"/>
      <c r="AJ126" s="970"/>
      <c r="AK126" s="971" t="s">
        <v>130</v>
      </c>
      <c r="AL126" s="969"/>
      <c r="AM126" s="969"/>
      <c r="AN126" s="969"/>
      <c r="AO126" s="970"/>
      <c r="AP126" s="972" t="s">
        <v>130</v>
      </c>
      <c r="AQ126" s="973"/>
      <c r="AR126" s="973"/>
      <c r="AS126" s="973"/>
      <c r="AT126" s="974"/>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1033"/>
      <c r="CL126" s="1020"/>
      <c r="CM126" s="1020"/>
      <c r="CN126" s="1020"/>
      <c r="CO126" s="1021"/>
      <c r="CP126" s="932" t="s">
        <v>481</v>
      </c>
      <c r="CQ126" s="933"/>
      <c r="CR126" s="933"/>
      <c r="CS126" s="933"/>
      <c r="CT126" s="933"/>
      <c r="CU126" s="933"/>
      <c r="CV126" s="933"/>
      <c r="CW126" s="933"/>
      <c r="CX126" s="933"/>
      <c r="CY126" s="933"/>
      <c r="CZ126" s="933"/>
      <c r="DA126" s="933"/>
      <c r="DB126" s="933"/>
      <c r="DC126" s="933"/>
      <c r="DD126" s="933"/>
      <c r="DE126" s="933"/>
      <c r="DF126" s="934"/>
      <c r="DG126" s="935" t="s">
        <v>440</v>
      </c>
      <c r="DH126" s="936"/>
      <c r="DI126" s="936"/>
      <c r="DJ126" s="936"/>
      <c r="DK126" s="936"/>
      <c r="DL126" s="936" t="s">
        <v>440</v>
      </c>
      <c r="DM126" s="936"/>
      <c r="DN126" s="936"/>
      <c r="DO126" s="936"/>
      <c r="DP126" s="936"/>
      <c r="DQ126" s="936" t="s">
        <v>440</v>
      </c>
      <c r="DR126" s="936"/>
      <c r="DS126" s="936"/>
      <c r="DT126" s="936"/>
      <c r="DU126" s="936"/>
      <c r="DV126" s="937" t="s">
        <v>440</v>
      </c>
      <c r="DW126" s="937"/>
      <c r="DX126" s="937"/>
      <c r="DY126" s="937"/>
      <c r="DZ126" s="938"/>
    </row>
    <row r="127" spans="1:130" s="214" customFormat="1" ht="26.25" customHeight="1" x14ac:dyDescent="0.15">
      <c r="A127" s="1068"/>
      <c r="B127" s="961"/>
      <c r="C127" s="983" t="s">
        <v>482</v>
      </c>
      <c r="D127" s="975"/>
      <c r="E127" s="975"/>
      <c r="F127" s="975"/>
      <c r="G127" s="975"/>
      <c r="H127" s="975"/>
      <c r="I127" s="975"/>
      <c r="J127" s="975"/>
      <c r="K127" s="975"/>
      <c r="L127" s="975"/>
      <c r="M127" s="975"/>
      <c r="N127" s="975"/>
      <c r="O127" s="975"/>
      <c r="P127" s="975"/>
      <c r="Q127" s="975"/>
      <c r="R127" s="975"/>
      <c r="S127" s="975"/>
      <c r="T127" s="975"/>
      <c r="U127" s="975"/>
      <c r="V127" s="975"/>
      <c r="W127" s="975"/>
      <c r="X127" s="975"/>
      <c r="Y127" s="975"/>
      <c r="Z127" s="976"/>
      <c r="AA127" s="968" t="s">
        <v>130</v>
      </c>
      <c r="AB127" s="969"/>
      <c r="AC127" s="969"/>
      <c r="AD127" s="969"/>
      <c r="AE127" s="970"/>
      <c r="AF127" s="971" t="s">
        <v>130</v>
      </c>
      <c r="AG127" s="969"/>
      <c r="AH127" s="969"/>
      <c r="AI127" s="969"/>
      <c r="AJ127" s="970"/>
      <c r="AK127" s="971" t="s">
        <v>130</v>
      </c>
      <c r="AL127" s="969"/>
      <c r="AM127" s="969"/>
      <c r="AN127" s="969"/>
      <c r="AO127" s="970"/>
      <c r="AP127" s="972" t="s">
        <v>483</v>
      </c>
      <c r="AQ127" s="973"/>
      <c r="AR127" s="973"/>
      <c r="AS127" s="973"/>
      <c r="AT127" s="974"/>
      <c r="AU127" s="216"/>
      <c r="AV127" s="216"/>
      <c r="AW127" s="216"/>
      <c r="AX127" s="1041" t="s">
        <v>484</v>
      </c>
      <c r="AY127" s="1042"/>
      <c r="AZ127" s="1042"/>
      <c r="BA127" s="1042"/>
      <c r="BB127" s="1042"/>
      <c r="BC127" s="1042"/>
      <c r="BD127" s="1042"/>
      <c r="BE127" s="1043"/>
      <c r="BF127" s="1044" t="s">
        <v>485</v>
      </c>
      <c r="BG127" s="1042"/>
      <c r="BH127" s="1042"/>
      <c r="BI127" s="1042"/>
      <c r="BJ127" s="1042"/>
      <c r="BK127" s="1042"/>
      <c r="BL127" s="1043"/>
      <c r="BM127" s="1044" t="s">
        <v>486</v>
      </c>
      <c r="BN127" s="1042"/>
      <c r="BO127" s="1042"/>
      <c r="BP127" s="1042"/>
      <c r="BQ127" s="1042"/>
      <c r="BR127" s="1042"/>
      <c r="BS127" s="1043"/>
      <c r="BT127" s="1044" t="s">
        <v>487</v>
      </c>
      <c r="BU127" s="1042"/>
      <c r="BV127" s="1042"/>
      <c r="BW127" s="1042"/>
      <c r="BX127" s="1042"/>
      <c r="BY127" s="1042"/>
      <c r="BZ127" s="1065"/>
      <c r="CA127" s="216"/>
      <c r="CB127" s="216"/>
      <c r="CC127" s="216"/>
      <c r="CD127" s="239"/>
      <c r="CE127" s="239"/>
      <c r="CF127" s="239"/>
      <c r="CG127" s="216"/>
      <c r="CH127" s="216"/>
      <c r="CI127" s="216"/>
      <c r="CJ127" s="238"/>
      <c r="CK127" s="1033"/>
      <c r="CL127" s="1020"/>
      <c r="CM127" s="1020"/>
      <c r="CN127" s="1020"/>
      <c r="CO127" s="1021"/>
      <c r="CP127" s="932" t="s">
        <v>488</v>
      </c>
      <c r="CQ127" s="933"/>
      <c r="CR127" s="933"/>
      <c r="CS127" s="933"/>
      <c r="CT127" s="933"/>
      <c r="CU127" s="933"/>
      <c r="CV127" s="933"/>
      <c r="CW127" s="933"/>
      <c r="CX127" s="933"/>
      <c r="CY127" s="933"/>
      <c r="CZ127" s="933"/>
      <c r="DA127" s="933"/>
      <c r="DB127" s="933"/>
      <c r="DC127" s="933"/>
      <c r="DD127" s="933"/>
      <c r="DE127" s="933"/>
      <c r="DF127" s="934"/>
      <c r="DG127" s="935" t="s">
        <v>130</v>
      </c>
      <c r="DH127" s="936"/>
      <c r="DI127" s="936"/>
      <c r="DJ127" s="936"/>
      <c r="DK127" s="936"/>
      <c r="DL127" s="936" t="s">
        <v>130</v>
      </c>
      <c r="DM127" s="936"/>
      <c r="DN127" s="936"/>
      <c r="DO127" s="936"/>
      <c r="DP127" s="936"/>
      <c r="DQ127" s="936" t="s">
        <v>130</v>
      </c>
      <c r="DR127" s="936"/>
      <c r="DS127" s="936"/>
      <c r="DT127" s="936"/>
      <c r="DU127" s="936"/>
      <c r="DV127" s="937" t="s">
        <v>130</v>
      </c>
      <c r="DW127" s="937"/>
      <c r="DX127" s="937"/>
      <c r="DY127" s="937"/>
      <c r="DZ127" s="938"/>
    </row>
    <row r="128" spans="1:130" s="214" customFormat="1" ht="26.25" customHeight="1" thickBot="1" x14ac:dyDescent="0.2">
      <c r="A128" s="1051" t="s">
        <v>489</v>
      </c>
      <c r="B128" s="1052"/>
      <c r="C128" s="1052"/>
      <c r="D128" s="1052"/>
      <c r="E128" s="1052"/>
      <c r="F128" s="1052"/>
      <c r="G128" s="1052"/>
      <c r="H128" s="1052"/>
      <c r="I128" s="1052"/>
      <c r="J128" s="1052"/>
      <c r="K128" s="1052"/>
      <c r="L128" s="1052"/>
      <c r="M128" s="1052"/>
      <c r="N128" s="1052"/>
      <c r="O128" s="1052"/>
      <c r="P128" s="1052"/>
      <c r="Q128" s="1052"/>
      <c r="R128" s="1052"/>
      <c r="S128" s="1052"/>
      <c r="T128" s="1052"/>
      <c r="U128" s="1052"/>
      <c r="V128" s="1052"/>
      <c r="W128" s="1053" t="s">
        <v>490</v>
      </c>
      <c r="X128" s="1053"/>
      <c r="Y128" s="1053"/>
      <c r="Z128" s="1054"/>
      <c r="AA128" s="1055">
        <v>1420</v>
      </c>
      <c r="AB128" s="1056"/>
      <c r="AC128" s="1056"/>
      <c r="AD128" s="1056"/>
      <c r="AE128" s="1057"/>
      <c r="AF128" s="1058">
        <v>816</v>
      </c>
      <c r="AG128" s="1056"/>
      <c r="AH128" s="1056"/>
      <c r="AI128" s="1056"/>
      <c r="AJ128" s="1057"/>
      <c r="AK128" s="1058" t="s">
        <v>130</v>
      </c>
      <c r="AL128" s="1056"/>
      <c r="AM128" s="1056"/>
      <c r="AN128" s="1056"/>
      <c r="AO128" s="1057"/>
      <c r="AP128" s="1059"/>
      <c r="AQ128" s="1060"/>
      <c r="AR128" s="1060"/>
      <c r="AS128" s="1060"/>
      <c r="AT128" s="1061"/>
      <c r="AU128" s="216"/>
      <c r="AV128" s="216"/>
      <c r="AW128" s="216"/>
      <c r="AX128" s="906" t="s">
        <v>491</v>
      </c>
      <c r="AY128" s="907"/>
      <c r="AZ128" s="907"/>
      <c r="BA128" s="907"/>
      <c r="BB128" s="907"/>
      <c r="BC128" s="907"/>
      <c r="BD128" s="907"/>
      <c r="BE128" s="908"/>
      <c r="BF128" s="1062" t="s">
        <v>440</v>
      </c>
      <c r="BG128" s="1063"/>
      <c r="BH128" s="1063"/>
      <c r="BI128" s="1063"/>
      <c r="BJ128" s="1063"/>
      <c r="BK128" s="1063"/>
      <c r="BL128" s="1064"/>
      <c r="BM128" s="1062">
        <v>15</v>
      </c>
      <c r="BN128" s="1063"/>
      <c r="BO128" s="1063"/>
      <c r="BP128" s="1063"/>
      <c r="BQ128" s="1063"/>
      <c r="BR128" s="1063"/>
      <c r="BS128" s="1064"/>
      <c r="BT128" s="1062">
        <v>20</v>
      </c>
      <c r="BU128" s="1063"/>
      <c r="BV128" s="1063"/>
      <c r="BW128" s="1063"/>
      <c r="BX128" s="1063"/>
      <c r="BY128" s="1063"/>
      <c r="BZ128" s="1086"/>
      <c r="CA128" s="239"/>
      <c r="CB128" s="239"/>
      <c r="CC128" s="239"/>
      <c r="CD128" s="239"/>
      <c r="CE128" s="239"/>
      <c r="CF128" s="239"/>
      <c r="CG128" s="216"/>
      <c r="CH128" s="216"/>
      <c r="CI128" s="216"/>
      <c r="CJ128" s="238"/>
      <c r="CK128" s="1034"/>
      <c r="CL128" s="1035"/>
      <c r="CM128" s="1035"/>
      <c r="CN128" s="1035"/>
      <c r="CO128" s="1036"/>
      <c r="CP128" s="1045" t="s">
        <v>492</v>
      </c>
      <c r="CQ128" s="735"/>
      <c r="CR128" s="735"/>
      <c r="CS128" s="735"/>
      <c r="CT128" s="735"/>
      <c r="CU128" s="735"/>
      <c r="CV128" s="735"/>
      <c r="CW128" s="735"/>
      <c r="CX128" s="735"/>
      <c r="CY128" s="735"/>
      <c r="CZ128" s="735"/>
      <c r="DA128" s="735"/>
      <c r="DB128" s="735"/>
      <c r="DC128" s="735"/>
      <c r="DD128" s="735"/>
      <c r="DE128" s="735"/>
      <c r="DF128" s="1046"/>
      <c r="DG128" s="1047" t="s">
        <v>130</v>
      </c>
      <c r="DH128" s="1048"/>
      <c r="DI128" s="1048"/>
      <c r="DJ128" s="1048"/>
      <c r="DK128" s="1048"/>
      <c r="DL128" s="1048" t="s">
        <v>130</v>
      </c>
      <c r="DM128" s="1048"/>
      <c r="DN128" s="1048"/>
      <c r="DO128" s="1048"/>
      <c r="DP128" s="1048"/>
      <c r="DQ128" s="1048" t="s">
        <v>130</v>
      </c>
      <c r="DR128" s="1048"/>
      <c r="DS128" s="1048"/>
      <c r="DT128" s="1048"/>
      <c r="DU128" s="1048"/>
      <c r="DV128" s="1049" t="s">
        <v>440</v>
      </c>
      <c r="DW128" s="1049"/>
      <c r="DX128" s="1049"/>
      <c r="DY128" s="1049"/>
      <c r="DZ128" s="1050"/>
    </row>
    <row r="129" spans="1:131" s="214" customFormat="1" ht="26.25" customHeight="1" x14ac:dyDescent="0.15">
      <c r="A129" s="944" t="s">
        <v>108</v>
      </c>
      <c r="B129" s="945"/>
      <c r="C129" s="945"/>
      <c r="D129" s="945"/>
      <c r="E129" s="945"/>
      <c r="F129" s="945"/>
      <c r="G129" s="945"/>
      <c r="H129" s="945"/>
      <c r="I129" s="945"/>
      <c r="J129" s="945"/>
      <c r="K129" s="945"/>
      <c r="L129" s="945"/>
      <c r="M129" s="945"/>
      <c r="N129" s="945"/>
      <c r="O129" s="945"/>
      <c r="P129" s="945"/>
      <c r="Q129" s="945"/>
      <c r="R129" s="945"/>
      <c r="S129" s="945"/>
      <c r="T129" s="945"/>
      <c r="U129" s="945"/>
      <c r="V129" s="945"/>
      <c r="W129" s="1080" t="s">
        <v>493</v>
      </c>
      <c r="X129" s="1081"/>
      <c r="Y129" s="1081"/>
      <c r="Z129" s="1082"/>
      <c r="AA129" s="968">
        <v>3990180</v>
      </c>
      <c r="AB129" s="969"/>
      <c r="AC129" s="969"/>
      <c r="AD129" s="969"/>
      <c r="AE129" s="970"/>
      <c r="AF129" s="971">
        <v>4181720</v>
      </c>
      <c r="AG129" s="969"/>
      <c r="AH129" s="969"/>
      <c r="AI129" s="969"/>
      <c r="AJ129" s="970"/>
      <c r="AK129" s="971">
        <v>4421050</v>
      </c>
      <c r="AL129" s="969"/>
      <c r="AM129" s="969"/>
      <c r="AN129" s="969"/>
      <c r="AO129" s="970"/>
      <c r="AP129" s="1083"/>
      <c r="AQ129" s="1084"/>
      <c r="AR129" s="1084"/>
      <c r="AS129" s="1084"/>
      <c r="AT129" s="1085"/>
      <c r="AU129" s="217"/>
      <c r="AV129" s="217"/>
      <c r="AW129" s="217"/>
      <c r="AX129" s="1075" t="s">
        <v>494</v>
      </c>
      <c r="AY129" s="933"/>
      <c r="AZ129" s="933"/>
      <c r="BA129" s="933"/>
      <c r="BB129" s="933"/>
      <c r="BC129" s="933"/>
      <c r="BD129" s="933"/>
      <c r="BE129" s="934"/>
      <c r="BF129" s="1076" t="s">
        <v>130</v>
      </c>
      <c r="BG129" s="1077"/>
      <c r="BH129" s="1077"/>
      <c r="BI129" s="1077"/>
      <c r="BJ129" s="1077"/>
      <c r="BK129" s="1077"/>
      <c r="BL129" s="1078"/>
      <c r="BM129" s="1076">
        <v>20</v>
      </c>
      <c r="BN129" s="1077"/>
      <c r="BO129" s="1077"/>
      <c r="BP129" s="1077"/>
      <c r="BQ129" s="1077"/>
      <c r="BR129" s="1077"/>
      <c r="BS129" s="1078"/>
      <c r="BT129" s="1076">
        <v>30</v>
      </c>
      <c r="BU129" s="1077"/>
      <c r="BV129" s="1077"/>
      <c r="BW129" s="1077"/>
      <c r="BX129" s="1077"/>
      <c r="BY129" s="1077"/>
      <c r="BZ129" s="1079"/>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15">
      <c r="A130" s="944" t="s">
        <v>495</v>
      </c>
      <c r="B130" s="945"/>
      <c r="C130" s="945"/>
      <c r="D130" s="945"/>
      <c r="E130" s="945"/>
      <c r="F130" s="945"/>
      <c r="G130" s="945"/>
      <c r="H130" s="945"/>
      <c r="I130" s="945"/>
      <c r="J130" s="945"/>
      <c r="K130" s="945"/>
      <c r="L130" s="945"/>
      <c r="M130" s="945"/>
      <c r="N130" s="945"/>
      <c r="O130" s="945"/>
      <c r="P130" s="945"/>
      <c r="Q130" s="945"/>
      <c r="R130" s="945"/>
      <c r="S130" s="945"/>
      <c r="T130" s="945"/>
      <c r="U130" s="945"/>
      <c r="V130" s="945"/>
      <c r="W130" s="1080" t="s">
        <v>496</v>
      </c>
      <c r="X130" s="1081"/>
      <c r="Y130" s="1081"/>
      <c r="Z130" s="1082"/>
      <c r="AA130" s="968">
        <v>636662</v>
      </c>
      <c r="AB130" s="969"/>
      <c r="AC130" s="969"/>
      <c r="AD130" s="969"/>
      <c r="AE130" s="970"/>
      <c r="AF130" s="971">
        <v>647959</v>
      </c>
      <c r="AG130" s="969"/>
      <c r="AH130" s="969"/>
      <c r="AI130" s="969"/>
      <c r="AJ130" s="970"/>
      <c r="AK130" s="971">
        <v>660516</v>
      </c>
      <c r="AL130" s="969"/>
      <c r="AM130" s="969"/>
      <c r="AN130" s="969"/>
      <c r="AO130" s="970"/>
      <c r="AP130" s="1083"/>
      <c r="AQ130" s="1084"/>
      <c r="AR130" s="1084"/>
      <c r="AS130" s="1084"/>
      <c r="AT130" s="1085"/>
      <c r="AU130" s="217"/>
      <c r="AV130" s="217"/>
      <c r="AW130" s="217"/>
      <c r="AX130" s="1075" t="s">
        <v>497</v>
      </c>
      <c r="AY130" s="933"/>
      <c r="AZ130" s="933"/>
      <c r="BA130" s="933"/>
      <c r="BB130" s="933"/>
      <c r="BC130" s="933"/>
      <c r="BD130" s="933"/>
      <c r="BE130" s="934"/>
      <c r="BF130" s="1111">
        <v>9.8000000000000007</v>
      </c>
      <c r="BG130" s="1112"/>
      <c r="BH130" s="1112"/>
      <c r="BI130" s="1112"/>
      <c r="BJ130" s="1112"/>
      <c r="BK130" s="1112"/>
      <c r="BL130" s="1113"/>
      <c r="BM130" s="1111">
        <v>25</v>
      </c>
      <c r="BN130" s="1112"/>
      <c r="BO130" s="1112"/>
      <c r="BP130" s="1112"/>
      <c r="BQ130" s="1112"/>
      <c r="BR130" s="1112"/>
      <c r="BS130" s="1113"/>
      <c r="BT130" s="1111">
        <v>35</v>
      </c>
      <c r="BU130" s="1112"/>
      <c r="BV130" s="1112"/>
      <c r="BW130" s="1112"/>
      <c r="BX130" s="1112"/>
      <c r="BY130" s="1112"/>
      <c r="BZ130" s="1114"/>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
      <c r="A131" s="1115"/>
      <c r="B131" s="1116"/>
      <c r="C131" s="1116"/>
      <c r="D131" s="1116"/>
      <c r="E131" s="1116"/>
      <c r="F131" s="1116"/>
      <c r="G131" s="1116"/>
      <c r="H131" s="1116"/>
      <c r="I131" s="1116"/>
      <c r="J131" s="1116"/>
      <c r="K131" s="1116"/>
      <c r="L131" s="1116"/>
      <c r="M131" s="1116"/>
      <c r="N131" s="1116"/>
      <c r="O131" s="1116"/>
      <c r="P131" s="1116"/>
      <c r="Q131" s="1116"/>
      <c r="R131" s="1116"/>
      <c r="S131" s="1116"/>
      <c r="T131" s="1116"/>
      <c r="U131" s="1116"/>
      <c r="V131" s="1116"/>
      <c r="W131" s="1117" t="s">
        <v>498</v>
      </c>
      <c r="X131" s="1118"/>
      <c r="Y131" s="1118"/>
      <c r="Z131" s="1119"/>
      <c r="AA131" s="1014">
        <v>3353518</v>
      </c>
      <c r="AB131" s="996"/>
      <c r="AC131" s="996"/>
      <c r="AD131" s="996"/>
      <c r="AE131" s="997"/>
      <c r="AF131" s="995">
        <v>3533761</v>
      </c>
      <c r="AG131" s="996"/>
      <c r="AH131" s="996"/>
      <c r="AI131" s="996"/>
      <c r="AJ131" s="997"/>
      <c r="AK131" s="995">
        <v>3760534</v>
      </c>
      <c r="AL131" s="996"/>
      <c r="AM131" s="996"/>
      <c r="AN131" s="996"/>
      <c r="AO131" s="997"/>
      <c r="AP131" s="1120"/>
      <c r="AQ131" s="1121"/>
      <c r="AR131" s="1121"/>
      <c r="AS131" s="1121"/>
      <c r="AT131" s="1122"/>
      <c r="AU131" s="217"/>
      <c r="AV131" s="217"/>
      <c r="AW131" s="217"/>
      <c r="AX131" s="1093" t="s">
        <v>499</v>
      </c>
      <c r="AY131" s="735"/>
      <c r="AZ131" s="735"/>
      <c r="BA131" s="735"/>
      <c r="BB131" s="735"/>
      <c r="BC131" s="735"/>
      <c r="BD131" s="735"/>
      <c r="BE131" s="1046"/>
      <c r="BF131" s="1094">
        <v>5.4</v>
      </c>
      <c r="BG131" s="1095"/>
      <c r="BH131" s="1095"/>
      <c r="BI131" s="1095"/>
      <c r="BJ131" s="1095"/>
      <c r="BK131" s="1095"/>
      <c r="BL131" s="1096"/>
      <c r="BM131" s="1094">
        <v>350</v>
      </c>
      <c r="BN131" s="1095"/>
      <c r="BO131" s="1095"/>
      <c r="BP131" s="1095"/>
      <c r="BQ131" s="1095"/>
      <c r="BR131" s="1095"/>
      <c r="BS131" s="1096"/>
      <c r="BT131" s="1097"/>
      <c r="BU131" s="1098"/>
      <c r="BV131" s="1098"/>
      <c r="BW131" s="1098"/>
      <c r="BX131" s="1098"/>
      <c r="BY131" s="1098"/>
      <c r="BZ131" s="1099"/>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15">
      <c r="A132" s="1100" t="s">
        <v>500</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501</v>
      </c>
      <c r="W132" s="1104"/>
      <c r="X132" s="1104"/>
      <c r="Y132" s="1104"/>
      <c r="Z132" s="1105"/>
      <c r="AA132" s="1106">
        <v>9.1718308949999994</v>
      </c>
      <c r="AB132" s="1107"/>
      <c r="AC132" s="1107"/>
      <c r="AD132" s="1107"/>
      <c r="AE132" s="1108"/>
      <c r="AF132" s="1109">
        <v>9.5788311660000005</v>
      </c>
      <c r="AG132" s="1107"/>
      <c r="AH132" s="1107"/>
      <c r="AI132" s="1107"/>
      <c r="AJ132" s="1108"/>
      <c r="AK132" s="1109">
        <v>10.856038</v>
      </c>
      <c r="AL132" s="1107"/>
      <c r="AM132" s="1107"/>
      <c r="AN132" s="1107"/>
      <c r="AO132" s="1108"/>
      <c r="AP132" s="1011"/>
      <c r="AQ132" s="1012"/>
      <c r="AR132" s="1012"/>
      <c r="AS132" s="1012"/>
      <c r="AT132" s="1110"/>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8"/>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087" t="s">
        <v>502</v>
      </c>
      <c r="W133" s="1087"/>
      <c r="X133" s="1087"/>
      <c r="Y133" s="1087"/>
      <c r="Z133" s="1088"/>
      <c r="AA133" s="1089">
        <v>8</v>
      </c>
      <c r="AB133" s="1090"/>
      <c r="AC133" s="1090"/>
      <c r="AD133" s="1090"/>
      <c r="AE133" s="1091"/>
      <c r="AF133" s="1089">
        <v>8.6999999999999993</v>
      </c>
      <c r="AG133" s="1090"/>
      <c r="AH133" s="1090"/>
      <c r="AI133" s="1090"/>
      <c r="AJ133" s="1091"/>
      <c r="AK133" s="1089">
        <v>9.8000000000000007</v>
      </c>
      <c r="AL133" s="1090"/>
      <c r="AM133" s="1090"/>
      <c r="AN133" s="1090"/>
      <c r="AO133" s="1091"/>
      <c r="AP133" s="1038"/>
      <c r="AQ133" s="1039"/>
      <c r="AR133" s="1039"/>
      <c r="AS133" s="1039"/>
      <c r="AT133" s="1092"/>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15">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25" hidden="1" x14ac:dyDescent="0.15">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LylLW/wMPsPl3XQ0O07wxCr4maZOmIrPP571fgFZcqUrKuVoKX/lagyEw0gmjwBgwjcmTfEHX8kgD0Bpr8E9BQ==" saltValue="OSslPJiviPAhL7UW/OAkY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election activeCell="C27" sqref="C27"/>
    </sheetView>
  </sheetViews>
  <sheetFormatPr defaultColWidth="0" defaultRowHeight="13.5" customHeight="1" zeroHeight="1" x14ac:dyDescent="0.15"/>
  <cols>
    <col min="1" max="120" width="2.75" style="244" customWidth="1"/>
    <col min="121" max="121" width="0" style="243" hidden="1" customWidth="1"/>
    <col min="122" max="16384" width="9" style="243" hidden="1"/>
  </cols>
  <sheetData>
    <row r="1" spans="1:120"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3"/>
    </row>
    <row r="17" spans="119:120" x14ac:dyDescent="0.15">
      <c r="DP17" s="243"/>
    </row>
    <row r="18" spans="119:120" x14ac:dyDescent="0.15"/>
    <row r="19" spans="119:120" x14ac:dyDescent="0.15"/>
    <row r="20" spans="119:120" x14ac:dyDescent="0.15">
      <c r="DO20" s="243"/>
      <c r="DP20" s="243"/>
    </row>
    <row r="21" spans="119:120" x14ac:dyDescent="0.15">
      <c r="DP21" s="243"/>
    </row>
    <row r="22" spans="119:120" x14ac:dyDescent="0.15"/>
    <row r="23" spans="119:120" x14ac:dyDescent="0.15">
      <c r="DO23" s="243"/>
      <c r="DP23" s="243"/>
    </row>
    <row r="24" spans="119:120" x14ac:dyDescent="0.15">
      <c r="DP24" s="243"/>
    </row>
    <row r="25" spans="119:120" x14ac:dyDescent="0.15">
      <c r="DP25" s="243"/>
    </row>
    <row r="26" spans="119:120" x14ac:dyDescent="0.15">
      <c r="DO26" s="243"/>
      <c r="DP26" s="243"/>
    </row>
    <row r="27" spans="119:120" x14ac:dyDescent="0.15"/>
    <row r="28" spans="119:120" x14ac:dyDescent="0.15">
      <c r="DO28" s="243"/>
      <c r="DP28" s="243"/>
    </row>
    <row r="29" spans="119:120" x14ac:dyDescent="0.15">
      <c r="DP29" s="243"/>
    </row>
    <row r="30" spans="119:120" x14ac:dyDescent="0.15"/>
    <row r="31" spans="119:120" x14ac:dyDescent="0.15">
      <c r="DO31" s="243"/>
      <c r="DP31" s="243"/>
    </row>
    <row r="32" spans="119:120" x14ac:dyDescent="0.15"/>
    <row r="33" spans="98:120" x14ac:dyDescent="0.15">
      <c r="DO33" s="243"/>
      <c r="DP33" s="243"/>
    </row>
    <row r="34" spans="98:120" x14ac:dyDescent="0.15">
      <c r="DM34" s="243"/>
    </row>
    <row r="35" spans="98:120" x14ac:dyDescent="0.15">
      <c r="CT35" s="243"/>
      <c r="CU35" s="243"/>
      <c r="CV35" s="243"/>
      <c r="CY35" s="243"/>
      <c r="CZ35" s="243"/>
      <c r="DA35" s="243"/>
      <c r="DD35" s="243"/>
      <c r="DE35" s="243"/>
      <c r="DF35" s="243"/>
      <c r="DI35" s="243"/>
      <c r="DJ35" s="243"/>
      <c r="DK35" s="243"/>
      <c r="DM35" s="243"/>
      <c r="DN35" s="243"/>
      <c r="DO35" s="243"/>
      <c r="DP35" s="243"/>
    </row>
    <row r="36" spans="98:120" x14ac:dyDescent="0.15"/>
    <row r="37" spans="98:120" x14ac:dyDescent="0.15">
      <c r="CW37" s="243"/>
      <c r="DB37" s="243"/>
      <c r="DG37" s="243"/>
      <c r="DL37" s="243"/>
      <c r="DP37" s="243"/>
    </row>
    <row r="38" spans="98:120" x14ac:dyDescent="0.15">
      <c r="CT38" s="243"/>
      <c r="CU38" s="243"/>
      <c r="CV38" s="243"/>
      <c r="CW38" s="243"/>
      <c r="CY38" s="243"/>
      <c r="CZ38" s="243"/>
      <c r="DA38" s="243"/>
      <c r="DB38" s="243"/>
      <c r="DD38" s="243"/>
      <c r="DE38" s="243"/>
      <c r="DF38" s="243"/>
      <c r="DG38" s="243"/>
      <c r="DI38" s="243"/>
      <c r="DJ38" s="243"/>
      <c r="DK38" s="243"/>
      <c r="DL38" s="243"/>
      <c r="DN38" s="243"/>
      <c r="DO38" s="243"/>
      <c r="DP38" s="24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3"/>
      <c r="DO49" s="243"/>
      <c r="DP49" s="24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3"/>
      <c r="CS63" s="243"/>
      <c r="CX63" s="243"/>
      <c r="DC63" s="243"/>
      <c r="DH63" s="243"/>
    </row>
    <row r="64" spans="22:120" x14ac:dyDescent="0.15">
      <c r="V64" s="243"/>
    </row>
    <row r="65" spans="15:120" x14ac:dyDescent="0.15">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x14ac:dyDescent="0.15">
      <c r="Q66" s="243"/>
      <c r="S66" s="243"/>
      <c r="U66" s="243"/>
      <c r="DM66" s="243"/>
    </row>
    <row r="67" spans="15:120" x14ac:dyDescent="0.15">
      <c r="O67" s="243"/>
      <c r="P67" s="243"/>
      <c r="R67" s="243"/>
      <c r="T67" s="243"/>
      <c r="Y67" s="243"/>
      <c r="CT67" s="243"/>
      <c r="CV67" s="243"/>
      <c r="CW67" s="243"/>
      <c r="CY67" s="243"/>
      <c r="DA67" s="243"/>
      <c r="DB67" s="243"/>
      <c r="DD67" s="243"/>
      <c r="DF67" s="243"/>
      <c r="DG67" s="243"/>
      <c r="DI67" s="243"/>
      <c r="DK67" s="243"/>
      <c r="DL67" s="243"/>
      <c r="DN67" s="243"/>
      <c r="DO67" s="243"/>
      <c r="DP67" s="243"/>
    </row>
    <row r="68" spans="15:120" x14ac:dyDescent="0.15"/>
    <row r="69" spans="15:120" x14ac:dyDescent="0.15"/>
    <row r="70" spans="15:120" x14ac:dyDescent="0.15"/>
    <row r="71" spans="15:120" x14ac:dyDescent="0.15"/>
    <row r="72" spans="15:120" x14ac:dyDescent="0.15">
      <c r="DP72" s="243"/>
    </row>
    <row r="73" spans="15:120" x14ac:dyDescent="0.15">
      <c r="DP73" s="24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3"/>
      <c r="CX96" s="243"/>
      <c r="DC96" s="243"/>
      <c r="DH96" s="243"/>
    </row>
    <row r="97" spans="24:120" x14ac:dyDescent="0.15">
      <c r="CS97" s="243"/>
      <c r="CX97" s="243"/>
      <c r="DC97" s="243"/>
      <c r="DH97" s="243"/>
      <c r="DP97" s="244" t="s">
        <v>503</v>
      </c>
    </row>
    <row r="98" spans="24:120" hidden="1" x14ac:dyDescent="0.15">
      <c r="CS98" s="243"/>
      <c r="CX98" s="243"/>
      <c r="DC98" s="243"/>
      <c r="DH98" s="243"/>
    </row>
    <row r="99" spans="24:120" hidden="1" x14ac:dyDescent="0.15">
      <c r="CS99" s="243"/>
      <c r="CX99" s="243"/>
      <c r="DC99" s="243"/>
      <c r="DH99" s="243"/>
    </row>
    <row r="101" spans="24:120" ht="12" hidden="1" customHeight="1" x14ac:dyDescent="0.15">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15">
      <c r="CU102" s="243"/>
      <c r="CZ102" s="243"/>
      <c r="DE102" s="243"/>
      <c r="DJ102" s="243"/>
      <c r="DM102" s="243"/>
    </row>
    <row r="103" spans="24:120" hidden="1" x14ac:dyDescent="0.15">
      <c r="CT103" s="243"/>
      <c r="CV103" s="243"/>
      <c r="CW103" s="243"/>
      <c r="CY103" s="243"/>
      <c r="DA103" s="243"/>
      <c r="DB103" s="243"/>
      <c r="DD103" s="243"/>
      <c r="DF103" s="243"/>
      <c r="DG103" s="243"/>
      <c r="DI103" s="243"/>
      <c r="DK103" s="243"/>
      <c r="DL103" s="243"/>
      <c r="DM103" s="243"/>
      <c r="DN103" s="243"/>
      <c r="DO103" s="243"/>
      <c r="DP103" s="243"/>
    </row>
    <row r="104" spans="24:120" hidden="1" x14ac:dyDescent="0.15">
      <c r="CV104" s="243"/>
      <c r="CW104" s="243"/>
      <c r="DA104" s="243"/>
      <c r="DB104" s="243"/>
      <c r="DF104" s="243"/>
      <c r="DG104" s="243"/>
      <c r="DK104" s="243"/>
      <c r="DL104" s="243"/>
      <c r="DN104" s="243"/>
      <c r="DO104" s="243"/>
      <c r="DP104" s="243"/>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C13" zoomScale="70" zoomScaleNormal="70" zoomScaleSheetLayoutView="55" workbookViewId="0"/>
  </sheetViews>
  <sheetFormatPr defaultColWidth="0" defaultRowHeight="13.5" customHeight="1" zeroHeight="1" x14ac:dyDescent="0.15"/>
  <cols>
    <col min="1" max="116" width="2.625" style="244" customWidth="1"/>
    <col min="117" max="16384" width="9" style="243" hidden="1"/>
  </cols>
  <sheetData>
    <row r="1" spans="2:11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x14ac:dyDescent="0.15"/>
    <row r="3" spans="2:116" x14ac:dyDescent="0.15"/>
    <row r="4" spans="2:116" x14ac:dyDescent="0.15">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x14ac:dyDescent="0.15">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x14ac:dyDescent="0.15"/>
    <row r="20" spans="9:116" x14ac:dyDescent="0.15"/>
    <row r="21" spans="9:116" x14ac:dyDescent="0.15">
      <c r="DL21" s="243"/>
    </row>
    <row r="22" spans="9:116" x14ac:dyDescent="0.15">
      <c r="DI22" s="243"/>
      <c r="DJ22" s="243"/>
      <c r="DK22" s="243"/>
      <c r="DL22" s="243"/>
    </row>
    <row r="23" spans="9:116" x14ac:dyDescent="0.15">
      <c r="CY23" s="243"/>
      <c r="CZ23" s="243"/>
      <c r="DA23" s="243"/>
      <c r="DB23" s="243"/>
      <c r="DC23" s="243"/>
      <c r="DD23" s="243"/>
      <c r="DE23" s="243"/>
      <c r="DF23" s="243"/>
      <c r="DG23" s="243"/>
      <c r="DH23" s="243"/>
      <c r="DI23" s="243"/>
      <c r="DJ23" s="243"/>
      <c r="DK23" s="243"/>
      <c r="DL23" s="24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3"/>
      <c r="DA35" s="243"/>
      <c r="DB35" s="243"/>
      <c r="DC35" s="243"/>
      <c r="DD35" s="243"/>
      <c r="DE35" s="243"/>
      <c r="DF35" s="243"/>
      <c r="DG35" s="243"/>
      <c r="DH35" s="243"/>
      <c r="DI35" s="243"/>
      <c r="DJ35" s="243"/>
      <c r="DK35" s="243"/>
      <c r="DL35" s="243"/>
    </row>
    <row r="36" spans="15:116" x14ac:dyDescent="0.15"/>
    <row r="37" spans="15:116" x14ac:dyDescent="0.15">
      <c r="DL37" s="243"/>
    </row>
    <row r="38" spans="15:116" x14ac:dyDescent="0.15">
      <c r="DI38" s="243"/>
      <c r="DJ38" s="243"/>
      <c r="DK38" s="243"/>
      <c r="DL38" s="243"/>
    </row>
    <row r="39" spans="15:116" x14ac:dyDescent="0.15"/>
    <row r="40" spans="15:116" x14ac:dyDescent="0.15"/>
    <row r="41" spans="15:116" x14ac:dyDescent="0.15"/>
    <row r="42" spans="15:116" x14ac:dyDescent="0.15"/>
    <row r="43" spans="15:116" x14ac:dyDescent="0.15">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x14ac:dyDescent="0.15">
      <c r="DL44" s="243"/>
    </row>
    <row r="45" spans="15:116" x14ac:dyDescent="0.15"/>
    <row r="46" spans="15:116" x14ac:dyDescent="0.15">
      <c r="DA46" s="243"/>
      <c r="DB46" s="243"/>
      <c r="DC46" s="243"/>
      <c r="DD46" s="243"/>
      <c r="DE46" s="243"/>
      <c r="DF46" s="243"/>
      <c r="DG46" s="243"/>
      <c r="DH46" s="243"/>
      <c r="DI46" s="243"/>
      <c r="DJ46" s="243"/>
      <c r="DK46" s="243"/>
      <c r="DL46" s="243"/>
    </row>
    <row r="47" spans="15:116" x14ac:dyDescent="0.15"/>
    <row r="48" spans="15:116" x14ac:dyDescent="0.15"/>
    <row r="49" spans="104:116" x14ac:dyDescent="0.15"/>
    <row r="50" spans="104:116" x14ac:dyDescent="0.15">
      <c r="CZ50" s="243"/>
      <c r="DA50" s="243"/>
      <c r="DB50" s="243"/>
      <c r="DC50" s="243"/>
      <c r="DD50" s="243"/>
      <c r="DE50" s="243"/>
      <c r="DF50" s="243"/>
      <c r="DG50" s="243"/>
      <c r="DH50" s="243"/>
      <c r="DI50" s="243"/>
      <c r="DJ50" s="243"/>
      <c r="DK50" s="243"/>
      <c r="DL50" s="243"/>
    </row>
    <row r="51" spans="104:116" x14ac:dyDescent="0.15"/>
    <row r="52" spans="104:116" x14ac:dyDescent="0.15"/>
    <row r="53" spans="104:116" x14ac:dyDescent="0.15">
      <c r="DL53" s="24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3"/>
      <c r="DD67" s="243"/>
      <c r="DE67" s="243"/>
      <c r="DF67" s="243"/>
      <c r="DG67" s="243"/>
      <c r="DH67" s="243"/>
      <c r="DI67" s="243"/>
      <c r="DJ67" s="243"/>
      <c r="DK67" s="243"/>
      <c r="DL67" s="24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b74BkXbmc9YIkOO3EXB/4gVRxUyYYRcQJExQYKMblffb9yYwPYPN8U+jdQVojX3cMjGer7SlWO6FN2l76zOQ==" saltValue="t0yK6Z1nxKSEw3Whck0KI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0" zoomScale="80" zoomScaleSheetLayoutView="80" workbookViewId="0"/>
  </sheetViews>
  <sheetFormatPr defaultColWidth="0" defaultRowHeight="13.5" customHeight="1" zeroHeight="1" x14ac:dyDescent="0.15"/>
  <cols>
    <col min="1" max="36" width="2.5" style="245" customWidth="1"/>
    <col min="37" max="44" width="17" style="245" customWidth="1"/>
    <col min="45" max="45" width="6.125" style="251" customWidth="1"/>
    <col min="46" max="46" width="3" style="249" customWidth="1"/>
    <col min="47" max="47" width="19.125" style="245" hidden="1" customWidth="1"/>
    <col min="48" max="52" width="12.625" style="245" hidden="1" customWidth="1"/>
    <col min="53" max="16384" width="8.625" style="245" hidden="1"/>
  </cols>
  <sheetData>
    <row r="1" spans="1:46" x14ac:dyDescent="0.15">
      <c r="AS1" s="245"/>
      <c r="AT1" s="245"/>
    </row>
    <row r="2" spans="1:46" x14ac:dyDescent="0.15">
      <c r="AS2" s="245"/>
      <c r="AT2" s="245"/>
    </row>
    <row r="3" spans="1:46" x14ac:dyDescent="0.15">
      <c r="AS3" s="245"/>
      <c r="AT3" s="245"/>
    </row>
    <row r="4" spans="1:46" x14ac:dyDescent="0.15">
      <c r="AS4" s="245"/>
      <c r="AT4" s="245"/>
    </row>
    <row r="5" spans="1:46" ht="17.25" x14ac:dyDescent="0.15">
      <c r="A5" s="246" t="s">
        <v>504</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x14ac:dyDescent="0.15">
      <c r="A6" s="249"/>
      <c r="AK6" s="250" t="s">
        <v>505</v>
      </c>
      <c r="AL6" s="250"/>
      <c r="AM6" s="250"/>
      <c r="AN6" s="250"/>
    </row>
    <row r="7" spans="1:46" ht="13.5" customHeight="1" x14ac:dyDescent="0.15">
      <c r="A7" s="249"/>
      <c r="AK7" s="252"/>
      <c r="AL7" s="253"/>
      <c r="AM7" s="253"/>
      <c r="AN7" s="254"/>
      <c r="AO7" s="1124" t="s">
        <v>506</v>
      </c>
      <c r="AP7" s="255"/>
      <c r="AQ7" s="256" t="s">
        <v>507</v>
      </c>
      <c r="AR7" s="257"/>
    </row>
    <row r="8" spans="1:46" x14ac:dyDescent="0.15">
      <c r="A8" s="249"/>
      <c r="AK8" s="258"/>
      <c r="AL8" s="259"/>
      <c r="AM8" s="259"/>
      <c r="AN8" s="260"/>
      <c r="AO8" s="1125"/>
      <c r="AP8" s="261" t="s">
        <v>508</v>
      </c>
      <c r="AQ8" s="262" t="s">
        <v>509</v>
      </c>
      <c r="AR8" s="263" t="s">
        <v>510</v>
      </c>
    </row>
    <row r="9" spans="1:46" x14ac:dyDescent="0.15">
      <c r="A9" s="249"/>
      <c r="AK9" s="1126" t="s">
        <v>511</v>
      </c>
      <c r="AL9" s="1127"/>
      <c r="AM9" s="1127"/>
      <c r="AN9" s="1128"/>
      <c r="AO9" s="264">
        <v>1353146</v>
      </c>
      <c r="AP9" s="264">
        <v>127836</v>
      </c>
      <c r="AQ9" s="265">
        <v>106927</v>
      </c>
      <c r="AR9" s="266">
        <v>19.600000000000001</v>
      </c>
    </row>
    <row r="10" spans="1:46" ht="13.5" customHeight="1" x14ac:dyDescent="0.15">
      <c r="A10" s="249"/>
      <c r="AK10" s="1126" t="s">
        <v>512</v>
      </c>
      <c r="AL10" s="1127"/>
      <c r="AM10" s="1127"/>
      <c r="AN10" s="1128"/>
      <c r="AO10" s="267">
        <v>31215</v>
      </c>
      <c r="AP10" s="267">
        <v>2949</v>
      </c>
      <c r="AQ10" s="268">
        <v>15145</v>
      </c>
      <c r="AR10" s="269">
        <v>-80.5</v>
      </c>
    </row>
    <row r="11" spans="1:46" ht="13.5" customHeight="1" x14ac:dyDescent="0.15">
      <c r="A11" s="249"/>
      <c r="AK11" s="1126" t="s">
        <v>513</v>
      </c>
      <c r="AL11" s="1127"/>
      <c r="AM11" s="1127"/>
      <c r="AN11" s="1128"/>
      <c r="AO11" s="267">
        <v>48462</v>
      </c>
      <c r="AP11" s="267">
        <v>4578</v>
      </c>
      <c r="AQ11" s="268">
        <v>1510</v>
      </c>
      <c r="AR11" s="269">
        <v>203.2</v>
      </c>
    </row>
    <row r="12" spans="1:46" ht="13.5" customHeight="1" x14ac:dyDescent="0.15">
      <c r="A12" s="249"/>
      <c r="AK12" s="1126" t="s">
        <v>514</v>
      </c>
      <c r="AL12" s="1127"/>
      <c r="AM12" s="1127"/>
      <c r="AN12" s="1128"/>
      <c r="AO12" s="267" t="s">
        <v>515</v>
      </c>
      <c r="AP12" s="267" t="s">
        <v>515</v>
      </c>
      <c r="AQ12" s="268">
        <v>21</v>
      </c>
      <c r="AR12" s="269" t="s">
        <v>515</v>
      </c>
    </row>
    <row r="13" spans="1:46" ht="13.5" customHeight="1" x14ac:dyDescent="0.15">
      <c r="A13" s="249"/>
      <c r="AK13" s="1126" t="s">
        <v>516</v>
      </c>
      <c r="AL13" s="1127"/>
      <c r="AM13" s="1127"/>
      <c r="AN13" s="1128"/>
      <c r="AO13" s="267">
        <v>21498</v>
      </c>
      <c r="AP13" s="267">
        <v>2031</v>
      </c>
      <c r="AQ13" s="268">
        <v>4533</v>
      </c>
      <c r="AR13" s="269">
        <v>-55.2</v>
      </c>
    </row>
    <row r="14" spans="1:46" ht="13.5" customHeight="1" x14ac:dyDescent="0.15">
      <c r="A14" s="249"/>
      <c r="AK14" s="1126" t="s">
        <v>517</v>
      </c>
      <c r="AL14" s="1127"/>
      <c r="AM14" s="1127"/>
      <c r="AN14" s="1128"/>
      <c r="AO14" s="267">
        <v>26782</v>
      </c>
      <c r="AP14" s="267">
        <v>2530</v>
      </c>
      <c r="AQ14" s="268">
        <v>2422</v>
      </c>
      <c r="AR14" s="269">
        <v>4.5</v>
      </c>
    </row>
    <row r="15" spans="1:46" ht="13.5" customHeight="1" x14ac:dyDescent="0.15">
      <c r="A15" s="249"/>
      <c r="AK15" s="1129" t="s">
        <v>518</v>
      </c>
      <c r="AL15" s="1130"/>
      <c r="AM15" s="1130"/>
      <c r="AN15" s="1131"/>
      <c r="AO15" s="267">
        <v>-115241</v>
      </c>
      <c r="AP15" s="267">
        <v>-10887</v>
      </c>
      <c r="AQ15" s="268">
        <v>-7979</v>
      </c>
      <c r="AR15" s="269">
        <v>36.4</v>
      </c>
    </row>
    <row r="16" spans="1:46" x14ac:dyDescent="0.15">
      <c r="A16" s="249"/>
      <c r="AK16" s="1129" t="s">
        <v>189</v>
      </c>
      <c r="AL16" s="1130"/>
      <c r="AM16" s="1130"/>
      <c r="AN16" s="1131"/>
      <c r="AO16" s="267">
        <v>1365862</v>
      </c>
      <c r="AP16" s="267">
        <v>129038</v>
      </c>
      <c r="AQ16" s="268">
        <v>122579</v>
      </c>
      <c r="AR16" s="269">
        <v>5.3</v>
      </c>
    </row>
    <row r="17" spans="1:46" x14ac:dyDescent="0.15">
      <c r="A17" s="249"/>
    </row>
    <row r="18" spans="1:46" x14ac:dyDescent="0.15">
      <c r="A18" s="249"/>
      <c r="AQ18" s="270"/>
      <c r="AR18" s="270"/>
    </row>
    <row r="19" spans="1:46" x14ac:dyDescent="0.15">
      <c r="A19" s="249"/>
      <c r="AK19" s="245" t="s">
        <v>519</v>
      </c>
    </row>
    <row r="20" spans="1:46" x14ac:dyDescent="0.15">
      <c r="A20" s="249"/>
      <c r="AK20" s="271"/>
      <c r="AL20" s="272"/>
      <c r="AM20" s="272"/>
      <c r="AN20" s="273"/>
      <c r="AO20" s="274" t="s">
        <v>520</v>
      </c>
      <c r="AP20" s="275" t="s">
        <v>521</v>
      </c>
      <c r="AQ20" s="276" t="s">
        <v>522</v>
      </c>
      <c r="AR20" s="277"/>
    </row>
    <row r="21" spans="1:46" s="250" customFormat="1" x14ac:dyDescent="0.15">
      <c r="A21" s="278"/>
      <c r="AK21" s="1132" t="s">
        <v>523</v>
      </c>
      <c r="AL21" s="1133"/>
      <c r="AM21" s="1133"/>
      <c r="AN21" s="1134"/>
      <c r="AO21" s="279">
        <v>10.86</v>
      </c>
      <c r="AP21" s="280">
        <v>10.66</v>
      </c>
      <c r="AQ21" s="281">
        <v>0.2</v>
      </c>
      <c r="AS21" s="282"/>
      <c r="AT21" s="278"/>
    </row>
    <row r="22" spans="1:46" s="250" customFormat="1" x14ac:dyDescent="0.15">
      <c r="A22" s="278"/>
      <c r="AK22" s="1132" t="s">
        <v>524</v>
      </c>
      <c r="AL22" s="1133"/>
      <c r="AM22" s="1133"/>
      <c r="AN22" s="1134"/>
      <c r="AO22" s="283">
        <v>98</v>
      </c>
      <c r="AP22" s="284">
        <v>96.3</v>
      </c>
      <c r="AQ22" s="285">
        <v>1.7</v>
      </c>
      <c r="AR22" s="270"/>
      <c r="AS22" s="282"/>
      <c r="AT22" s="278"/>
    </row>
    <row r="23" spans="1:46" s="250" customFormat="1" x14ac:dyDescent="0.15">
      <c r="A23" s="278"/>
      <c r="AP23" s="270"/>
      <c r="AQ23" s="270"/>
      <c r="AR23" s="270"/>
      <c r="AS23" s="282"/>
      <c r="AT23" s="278"/>
    </row>
    <row r="24" spans="1:46" s="250" customFormat="1" x14ac:dyDescent="0.15">
      <c r="A24" s="278"/>
      <c r="AP24" s="270"/>
      <c r="AQ24" s="270"/>
      <c r="AR24" s="270"/>
      <c r="AS24" s="282"/>
      <c r="AT24" s="278"/>
    </row>
    <row r="25" spans="1:46" s="250" customFormat="1" x14ac:dyDescent="0.15">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x14ac:dyDescent="0.15">
      <c r="A26" s="1123" t="s">
        <v>525</v>
      </c>
      <c r="B26" s="1123"/>
      <c r="C26" s="1123"/>
      <c r="D26" s="1123"/>
      <c r="E26" s="1123"/>
      <c r="F26" s="1123"/>
      <c r="G26" s="1123"/>
      <c r="H26" s="1123"/>
      <c r="I26" s="1123"/>
      <c r="J26" s="1123"/>
      <c r="K26" s="1123"/>
      <c r="L26" s="1123"/>
      <c r="M26" s="1123"/>
      <c r="N26" s="1123"/>
      <c r="O26" s="1123"/>
      <c r="P26" s="1123"/>
      <c r="Q26" s="1123"/>
      <c r="R26" s="1123"/>
      <c r="S26" s="1123"/>
      <c r="T26" s="1123"/>
      <c r="U26" s="1123"/>
      <c r="V26" s="1123"/>
      <c r="W26" s="1123"/>
      <c r="X26" s="1123"/>
      <c r="Y26" s="1123"/>
      <c r="Z26" s="1123"/>
      <c r="AA26" s="1123"/>
      <c r="AB26" s="1123"/>
      <c r="AC26" s="1123"/>
      <c r="AD26" s="1123"/>
      <c r="AE26" s="1123"/>
      <c r="AF26" s="1123"/>
      <c r="AG26" s="1123"/>
      <c r="AH26" s="1123"/>
      <c r="AI26" s="1123"/>
      <c r="AJ26" s="1123"/>
      <c r="AK26" s="1123"/>
      <c r="AL26" s="1123"/>
      <c r="AM26" s="1123"/>
      <c r="AN26" s="1123"/>
      <c r="AO26" s="1123"/>
      <c r="AP26" s="1123"/>
      <c r="AQ26" s="1123"/>
      <c r="AR26" s="1123"/>
      <c r="AS26" s="1123"/>
    </row>
    <row r="27" spans="1:46" x14ac:dyDescent="0.15">
      <c r="A27" s="290"/>
      <c r="AS27" s="245"/>
      <c r="AT27" s="245"/>
    </row>
    <row r="28" spans="1:46" ht="17.25" x14ac:dyDescent="0.15">
      <c r="A28" s="246" t="s">
        <v>526</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x14ac:dyDescent="0.15">
      <c r="A29" s="249"/>
      <c r="AK29" s="250" t="s">
        <v>527</v>
      </c>
      <c r="AL29" s="250"/>
      <c r="AM29" s="250"/>
      <c r="AN29" s="250"/>
      <c r="AS29" s="292"/>
    </row>
    <row r="30" spans="1:46" ht="13.5" customHeight="1" x14ac:dyDescent="0.15">
      <c r="A30" s="249"/>
      <c r="AK30" s="252"/>
      <c r="AL30" s="253"/>
      <c r="AM30" s="253"/>
      <c r="AN30" s="254"/>
      <c r="AO30" s="1124" t="s">
        <v>506</v>
      </c>
      <c r="AP30" s="255"/>
      <c r="AQ30" s="256" t="s">
        <v>507</v>
      </c>
      <c r="AR30" s="257"/>
    </row>
    <row r="31" spans="1:46" x14ac:dyDescent="0.15">
      <c r="A31" s="249"/>
      <c r="AK31" s="258"/>
      <c r="AL31" s="259"/>
      <c r="AM31" s="259"/>
      <c r="AN31" s="260"/>
      <c r="AO31" s="1125"/>
      <c r="AP31" s="261" t="s">
        <v>508</v>
      </c>
      <c r="AQ31" s="262" t="s">
        <v>509</v>
      </c>
      <c r="AR31" s="263" t="s">
        <v>510</v>
      </c>
    </row>
    <row r="32" spans="1:46" ht="27" customHeight="1" x14ac:dyDescent="0.15">
      <c r="A32" s="249"/>
      <c r="AK32" s="1140" t="s">
        <v>528</v>
      </c>
      <c r="AL32" s="1141"/>
      <c r="AM32" s="1141"/>
      <c r="AN32" s="1142"/>
      <c r="AO32" s="293">
        <v>1006233</v>
      </c>
      <c r="AP32" s="293">
        <v>95062</v>
      </c>
      <c r="AQ32" s="294">
        <v>59977</v>
      </c>
      <c r="AR32" s="295">
        <v>58.5</v>
      </c>
    </row>
    <row r="33" spans="1:46" ht="13.5" customHeight="1" x14ac:dyDescent="0.15">
      <c r="A33" s="249"/>
      <c r="AK33" s="1140" t="s">
        <v>529</v>
      </c>
      <c r="AL33" s="1141"/>
      <c r="AM33" s="1141"/>
      <c r="AN33" s="1142"/>
      <c r="AO33" s="293" t="s">
        <v>515</v>
      </c>
      <c r="AP33" s="293" t="s">
        <v>515</v>
      </c>
      <c r="AQ33" s="294" t="s">
        <v>515</v>
      </c>
      <c r="AR33" s="295" t="s">
        <v>515</v>
      </c>
    </row>
    <row r="34" spans="1:46" ht="27" customHeight="1" x14ac:dyDescent="0.15">
      <c r="A34" s="249"/>
      <c r="AK34" s="1140" t="s">
        <v>530</v>
      </c>
      <c r="AL34" s="1141"/>
      <c r="AM34" s="1141"/>
      <c r="AN34" s="1142"/>
      <c r="AO34" s="293" t="s">
        <v>515</v>
      </c>
      <c r="AP34" s="293" t="s">
        <v>515</v>
      </c>
      <c r="AQ34" s="294" t="s">
        <v>515</v>
      </c>
      <c r="AR34" s="295" t="s">
        <v>515</v>
      </c>
    </row>
    <row r="35" spans="1:46" ht="27" customHeight="1" x14ac:dyDescent="0.15">
      <c r="A35" s="249"/>
      <c r="AK35" s="1140" t="s">
        <v>531</v>
      </c>
      <c r="AL35" s="1141"/>
      <c r="AM35" s="1141"/>
      <c r="AN35" s="1142"/>
      <c r="AO35" s="293">
        <v>15600</v>
      </c>
      <c r="AP35" s="293">
        <v>1474</v>
      </c>
      <c r="AQ35" s="294">
        <v>16053</v>
      </c>
      <c r="AR35" s="295">
        <v>-90.8</v>
      </c>
    </row>
    <row r="36" spans="1:46" ht="27" customHeight="1" x14ac:dyDescent="0.15">
      <c r="A36" s="249"/>
      <c r="AK36" s="1140" t="s">
        <v>532</v>
      </c>
      <c r="AL36" s="1141"/>
      <c r="AM36" s="1141"/>
      <c r="AN36" s="1142"/>
      <c r="AO36" s="293">
        <v>46928</v>
      </c>
      <c r="AP36" s="293">
        <v>4433</v>
      </c>
      <c r="AQ36" s="294">
        <v>3449</v>
      </c>
      <c r="AR36" s="295">
        <v>28.5</v>
      </c>
    </row>
    <row r="37" spans="1:46" ht="13.5" customHeight="1" x14ac:dyDescent="0.15">
      <c r="A37" s="249"/>
      <c r="AK37" s="1140" t="s">
        <v>533</v>
      </c>
      <c r="AL37" s="1141"/>
      <c r="AM37" s="1141"/>
      <c r="AN37" s="1142"/>
      <c r="AO37" s="293" t="s">
        <v>515</v>
      </c>
      <c r="AP37" s="293" t="s">
        <v>515</v>
      </c>
      <c r="AQ37" s="294">
        <v>404</v>
      </c>
      <c r="AR37" s="295" t="s">
        <v>515</v>
      </c>
    </row>
    <row r="38" spans="1:46" ht="27" customHeight="1" x14ac:dyDescent="0.15">
      <c r="A38" s="249"/>
      <c r="AK38" s="1143" t="s">
        <v>534</v>
      </c>
      <c r="AL38" s="1144"/>
      <c r="AM38" s="1144"/>
      <c r="AN38" s="1145"/>
      <c r="AO38" s="296" t="s">
        <v>515</v>
      </c>
      <c r="AP38" s="296" t="s">
        <v>515</v>
      </c>
      <c r="AQ38" s="297">
        <v>3</v>
      </c>
      <c r="AR38" s="285" t="s">
        <v>515</v>
      </c>
      <c r="AS38" s="292"/>
    </row>
    <row r="39" spans="1:46" x14ac:dyDescent="0.15">
      <c r="A39" s="249"/>
      <c r="AK39" s="1143" t="s">
        <v>535</v>
      </c>
      <c r="AL39" s="1144"/>
      <c r="AM39" s="1144"/>
      <c r="AN39" s="1145"/>
      <c r="AO39" s="293" t="s">
        <v>515</v>
      </c>
      <c r="AP39" s="293" t="s">
        <v>515</v>
      </c>
      <c r="AQ39" s="294">
        <v>-3105</v>
      </c>
      <c r="AR39" s="295" t="s">
        <v>515</v>
      </c>
      <c r="AS39" s="292"/>
    </row>
    <row r="40" spans="1:46" ht="27" customHeight="1" x14ac:dyDescent="0.15">
      <c r="A40" s="249"/>
      <c r="AK40" s="1140" t="s">
        <v>536</v>
      </c>
      <c r="AL40" s="1141"/>
      <c r="AM40" s="1141"/>
      <c r="AN40" s="1142"/>
      <c r="AO40" s="293">
        <v>-660516</v>
      </c>
      <c r="AP40" s="293">
        <v>-62401</v>
      </c>
      <c r="AQ40" s="294">
        <v>-51549</v>
      </c>
      <c r="AR40" s="295">
        <v>21.1</v>
      </c>
      <c r="AS40" s="292"/>
    </row>
    <row r="41" spans="1:46" x14ac:dyDescent="0.15">
      <c r="A41" s="249"/>
      <c r="AK41" s="1146" t="s">
        <v>300</v>
      </c>
      <c r="AL41" s="1147"/>
      <c r="AM41" s="1147"/>
      <c r="AN41" s="1148"/>
      <c r="AO41" s="293">
        <v>408245</v>
      </c>
      <c r="AP41" s="293">
        <v>38568</v>
      </c>
      <c r="AQ41" s="294">
        <v>25231</v>
      </c>
      <c r="AR41" s="295">
        <v>52.9</v>
      </c>
      <c r="AS41" s="292"/>
    </row>
    <row r="42" spans="1:46" x14ac:dyDescent="0.15">
      <c r="A42" s="249"/>
      <c r="AK42" s="298" t="s">
        <v>537</v>
      </c>
      <c r="AQ42" s="270"/>
      <c r="AR42" s="270"/>
      <c r="AS42" s="292"/>
    </row>
    <row r="43" spans="1:46" x14ac:dyDescent="0.15">
      <c r="A43" s="249"/>
      <c r="AP43" s="299"/>
      <c r="AQ43" s="270"/>
      <c r="AS43" s="292"/>
    </row>
    <row r="44" spans="1:46" x14ac:dyDescent="0.15">
      <c r="A44" s="249"/>
      <c r="AQ44" s="270"/>
    </row>
    <row r="45" spans="1:46" x14ac:dyDescent="0.15">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x14ac:dyDescent="0.15">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15">
      <c r="A47" s="302" t="s">
        <v>538</v>
      </c>
    </row>
    <row r="48" spans="1:46" x14ac:dyDescent="0.15">
      <c r="A48" s="249"/>
      <c r="AK48" s="303" t="s">
        <v>539</v>
      </c>
      <c r="AL48" s="303"/>
      <c r="AM48" s="303"/>
      <c r="AN48" s="303"/>
      <c r="AO48" s="303"/>
      <c r="AP48" s="303"/>
      <c r="AQ48" s="304"/>
      <c r="AR48" s="303"/>
    </row>
    <row r="49" spans="1:44" ht="13.5" customHeight="1" x14ac:dyDescent="0.15">
      <c r="A49" s="249"/>
      <c r="AK49" s="305"/>
      <c r="AL49" s="306"/>
      <c r="AM49" s="1135" t="s">
        <v>506</v>
      </c>
      <c r="AN49" s="1137" t="s">
        <v>540</v>
      </c>
      <c r="AO49" s="1138"/>
      <c r="AP49" s="1138"/>
      <c r="AQ49" s="1138"/>
      <c r="AR49" s="1139"/>
    </row>
    <row r="50" spans="1:44" x14ac:dyDescent="0.15">
      <c r="A50" s="249"/>
      <c r="AK50" s="307"/>
      <c r="AL50" s="308"/>
      <c r="AM50" s="1136"/>
      <c r="AN50" s="309" t="s">
        <v>541</v>
      </c>
      <c r="AO50" s="310" t="s">
        <v>542</v>
      </c>
      <c r="AP50" s="311" t="s">
        <v>543</v>
      </c>
      <c r="AQ50" s="312" t="s">
        <v>544</v>
      </c>
      <c r="AR50" s="313" t="s">
        <v>545</v>
      </c>
    </row>
    <row r="51" spans="1:44" x14ac:dyDescent="0.15">
      <c r="A51" s="249"/>
      <c r="AK51" s="305" t="s">
        <v>546</v>
      </c>
      <c r="AL51" s="306"/>
      <c r="AM51" s="314">
        <v>875626</v>
      </c>
      <c r="AN51" s="315">
        <v>78048</v>
      </c>
      <c r="AO51" s="316">
        <v>20.7</v>
      </c>
      <c r="AP51" s="317">
        <v>90072</v>
      </c>
      <c r="AQ51" s="318">
        <v>13.3</v>
      </c>
      <c r="AR51" s="319">
        <v>7.4</v>
      </c>
    </row>
    <row r="52" spans="1:44" x14ac:dyDescent="0.15">
      <c r="A52" s="249"/>
      <c r="AK52" s="320"/>
      <c r="AL52" s="321" t="s">
        <v>547</v>
      </c>
      <c r="AM52" s="322">
        <v>394013</v>
      </c>
      <c r="AN52" s="323">
        <v>35120</v>
      </c>
      <c r="AO52" s="324">
        <v>67.2</v>
      </c>
      <c r="AP52" s="325">
        <v>46083</v>
      </c>
      <c r="AQ52" s="326">
        <v>3.2</v>
      </c>
      <c r="AR52" s="327">
        <v>64</v>
      </c>
    </row>
    <row r="53" spans="1:44" x14ac:dyDescent="0.15">
      <c r="A53" s="249"/>
      <c r="AK53" s="305" t="s">
        <v>548</v>
      </c>
      <c r="AL53" s="306"/>
      <c r="AM53" s="314">
        <v>1552685</v>
      </c>
      <c r="AN53" s="315">
        <v>140464</v>
      </c>
      <c r="AO53" s="316">
        <v>80</v>
      </c>
      <c r="AP53" s="317">
        <v>88328</v>
      </c>
      <c r="AQ53" s="318">
        <v>-1.9</v>
      </c>
      <c r="AR53" s="319">
        <v>81.900000000000006</v>
      </c>
    </row>
    <row r="54" spans="1:44" x14ac:dyDescent="0.15">
      <c r="A54" s="249"/>
      <c r="AK54" s="320"/>
      <c r="AL54" s="321" t="s">
        <v>547</v>
      </c>
      <c r="AM54" s="322">
        <v>1202564</v>
      </c>
      <c r="AN54" s="323">
        <v>108790</v>
      </c>
      <c r="AO54" s="324">
        <v>209.8</v>
      </c>
      <c r="AP54" s="325">
        <v>49013</v>
      </c>
      <c r="AQ54" s="326">
        <v>6.4</v>
      </c>
      <c r="AR54" s="327">
        <v>203.4</v>
      </c>
    </row>
    <row r="55" spans="1:44" x14ac:dyDescent="0.15">
      <c r="A55" s="249"/>
      <c r="AK55" s="305" t="s">
        <v>549</v>
      </c>
      <c r="AL55" s="306"/>
      <c r="AM55" s="314">
        <v>1171038</v>
      </c>
      <c r="AN55" s="315">
        <v>107701</v>
      </c>
      <c r="AO55" s="316">
        <v>-23.3</v>
      </c>
      <c r="AP55" s="317">
        <v>103390</v>
      </c>
      <c r="AQ55" s="318">
        <v>17.100000000000001</v>
      </c>
      <c r="AR55" s="319">
        <v>-40.4</v>
      </c>
    </row>
    <row r="56" spans="1:44" x14ac:dyDescent="0.15">
      <c r="A56" s="249"/>
      <c r="AK56" s="320"/>
      <c r="AL56" s="321" t="s">
        <v>547</v>
      </c>
      <c r="AM56" s="322">
        <v>586291</v>
      </c>
      <c r="AN56" s="323">
        <v>53922</v>
      </c>
      <c r="AO56" s="324">
        <v>-50.4</v>
      </c>
      <c r="AP56" s="325">
        <v>51269</v>
      </c>
      <c r="AQ56" s="326">
        <v>4.5999999999999996</v>
      </c>
      <c r="AR56" s="327">
        <v>-55</v>
      </c>
    </row>
    <row r="57" spans="1:44" x14ac:dyDescent="0.15">
      <c r="A57" s="249"/>
      <c r="AK57" s="305" t="s">
        <v>550</v>
      </c>
      <c r="AL57" s="306"/>
      <c r="AM57" s="314">
        <v>1110880</v>
      </c>
      <c r="AN57" s="315">
        <v>103714</v>
      </c>
      <c r="AO57" s="316">
        <v>-3.7</v>
      </c>
      <c r="AP57" s="317">
        <v>117234</v>
      </c>
      <c r="AQ57" s="318">
        <v>13.4</v>
      </c>
      <c r="AR57" s="319">
        <v>-17.100000000000001</v>
      </c>
    </row>
    <row r="58" spans="1:44" x14ac:dyDescent="0.15">
      <c r="A58" s="249"/>
      <c r="AK58" s="320"/>
      <c r="AL58" s="321" t="s">
        <v>547</v>
      </c>
      <c r="AM58" s="322">
        <v>553753</v>
      </c>
      <c r="AN58" s="323">
        <v>51699</v>
      </c>
      <c r="AO58" s="324">
        <v>-4.0999999999999996</v>
      </c>
      <c r="AP58" s="325">
        <v>59796</v>
      </c>
      <c r="AQ58" s="326">
        <v>16.600000000000001</v>
      </c>
      <c r="AR58" s="327">
        <v>-20.7</v>
      </c>
    </row>
    <row r="59" spans="1:44" x14ac:dyDescent="0.15">
      <c r="A59" s="249"/>
      <c r="AK59" s="305" t="s">
        <v>551</v>
      </c>
      <c r="AL59" s="306"/>
      <c r="AM59" s="314">
        <v>1200089</v>
      </c>
      <c r="AN59" s="315">
        <v>113376</v>
      </c>
      <c r="AO59" s="316">
        <v>9.3000000000000007</v>
      </c>
      <c r="AP59" s="317">
        <v>97758</v>
      </c>
      <c r="AQ59" s="318">
        <v>-16.600000000000001</v>
      </c>
      <c r="AR59" s="319">
        <v>25.9</v>
      </c>
    </row>
    <row r="60" spans="1:44" x14ac:dyDescent="0.15">
      <c r="A60" s="249"/>
      <c r="AK60" s="320"/>
      <c r="AL60" s="321" t="s">
        <v>547</v>
      </c>
      <c r="AM60" s="322">
        <v>550698</v>
      </c>
      <c r="AN60" s="323">
        <v>52026</v>
      </c>
      <c r="AO60" s="324">
        <v>0.6</v>
      </c>
      <c r="AP60" s="325">
        <v>45946</v>
      </c>
      <c r="AQ60" s="326">
        <v>-23.2</v>
      </c>
      <c r="AR60" s="327">
        <v>23.8</v>
      </c>
    </row>
    <row r="61" spans="1:44" x14ac:dyDescent="0.15">
      <c r="A61" s="249"/>
      <c r="AK61" s="305" t="s">
        <v>552</v>
      </c>
      <c r="AL61" s="328"/>
      <c r="AM61" s="314">
        <v>1182064</v>
      </c>
      <c r="AN61" s="315">
        <v>108661</v>
      </c>
      <c r="AO61" s="316">
        <v>16.600000000000001</v>
      </c>
      <c r="AP61" s="317">
        <v>99356</v>
      </c>
      <c r="AQ61" s="329">
        <v>5.0999999999999996</v>
      </c>
      <c r="AR61" s="319">
        <v>11.5</v>
      </c>
    </row>
    <row r="62" spans="1:44" x14ac:dyDescent="0.15">
      <c r="A62" s="249"/>
      <c r="AK62" s="320"/>
      <c r="AL62" s="321" t="s">
        <v>547</v>
      </c>
      <c r="AM62" s="322">
        <v>657464</v>
      </c>
      <c r="AN62" s="323">
        <v>60311</v>
      </c>
      <c r="AO62" s="324">
        <v>44.6</v>
      </c>
      <c r="AP62" s="325">
        <v>50421</v>
      </c>
      <c r="AQ62" s="326">
        <v>1.5</v>
      </c>
      <c r="AR62" s="327">
        <v>43.1</v>
      </c>
    </row>
    <row r="63" spans="1:44" x14ac:dyDescent="0.15">
      <c r="A63" s="249"/>
    </row>
    <row r="64" spans="1:44" x14ac:dyDescent="0.15">
      <c r="A64" s="249"/>
    </row>
    <row r="65" spans="1:46" x14ac:dyDescent="0.15">
      <c r="A65" s="249"/>
    </row>
    <row r="66" spans="1:46" x14ac:dyDescent="0.15">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15">
      <c r="AS67" s="245"/>
      <c r="AT67" s="245"/>
    </row>
    <row r="70" spans="1:46" hidden="1" x14ac:dyDescent="0.15"/>
    <row r="71" spans="1:46" hidden="1" x14ac:dyDescent="0.15"/>
    <row r="72" spans="1:46" hidden="1" x14ac:dyDescent="0.15"/>
    <row r="73" spans="1:46" hidden="1" x14ac:dyDescent="0.15"/>
  </sheetData>
  <sheetProtection algorithmName="SHA-512" hashValue="eW8podaPmje68dWXdS4IKqSssu9+qi+pCmM75uyfs5JOqN25RRkf2B1xlDXqKSXf4pPV/Xh6vXHxrc4q3+fwdQ==" saltValue="HGRKDDtk2iGkwlstO43GA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2" zoomScale="70" zoomScaleNormal="70" zoomScaleSheetLayoutView="55" workbookViewId="0"/>
  </sheetViews>
  <sheetFormatPr defaultColWidth="0" defaultRowHeight="13.5" customHeight="1" zeroHeight="1" x14ac:dyDescent="0.15"/>
  <cols>
    <col min="1" max="125" width="2.5" style="244" customWidth="1"/>
    <col min="126" max="16384" width="9" style="243" hidden="1"/>
  </cols>
  <sheetData>
    <row r="1" spans="2:125"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x14ac:dyDescent="0.15">
      <c r="B2" s="243"/>
      <c r="DG2" s="243"/>
    </row>
    <row r="3" spans="2:125" x14ac:dyDescent="0.15">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x14ac:dyDescent="0.15"/>
    <row r="5" spans="2:125" x14ac:dyDescent="0.15"/>
    <row r="6" spans="2:125" x14ac:dyDescent="0.15"/>
    <row r="7" spans="2:125" x14ac:dyDescent="0.15"/>
    <row r="8" spans="2:125" x14ac:dyDescent="0.15"/>
    <row r="9" spans="2:125" x14ac:dyDescent="0.15">
      <c r="DU9" s="24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3"/>
    </row>
    <row r="18" spans="125:125" x14ac:dyDescent="0.15"/>
    <row r="19" spans="125:125" x14ac:dyDescent="0.15"/>
    <row r="20" spans="125:125" x14ac:dyDescent="0.15">
      <c r="DU20" s="243"/>
    </row>
    <row r="21" spans="125:125" x14ac:dyDescent="0.15">
      <c r="DU21" s="24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3"/>
    </row>
    <row r="29" spans="125:125" x14ac:dyDescent="0.15"/>
    <row r="30" spans="125:125" x14ac:dyDescent="0.15"/>
    <row r="31" spans="125:125" x14ac:dyDescent="0.15"/>
    <row r="32" spans="125:125" x14ac:dyDescent="0.15"/>
    <row r="33" spans="2:125" x14ac:dyDescent="0.15">
      <c r="B33" s="243"/>
      <c r="G33" s="243"/>
      <c r="I33" s="243"/>
    </row>
    <row r="34" spans="2:125" x14ac:dyDescent="0.15">
      <c r="C34" s="243"/>
      <c r="P34" s="243"/>
      <c r="DE34" s="243"/>
      <c r="DH34" s="243"/>
    </row>
    <row r="35" spans="2:125" x14ac:dyDescent="0.15">
      <c r="D35" s="243"/>
      <c r="E35" s="243"/>
      <c r="DG35" s="243"/>
      <c r="DJ35" s="243"/>
      <c r="DP35" s="243"/>
      <c r="DQ35" s="243"/>
      <c r="DR35" s="243"/>
      <c r="DS35" s="243"/>
      <c r="DT35" s="243"/>
      <c r="DU35" s="243"/>
    </row>
    <row r="36" spans="2:125" x14ac:dyDescent="0.15">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x14ac:dyDescent="0.15">
      <c r="DU37" s="243"/>
    </row>
    <row r="38" spans="2:125" x14ac:dyDescent="0.15">
      <c r="DT38" s="243"/>
      <c r="DU38" s="243"/>
    </row>
    <row r="39" spans="2:125" x14ac:dyDescent="0.15"/>
    <row r="40" spans="2:125" x14ac:dyDescent="0.15">
      <c r="DH40" s="243"/>
    </row>
    <row r="41" spans="2:125" x14ac:dyDescent="0.15">
      <c r="DE41" s="243"/>
    </row>
    <row r="42" spans="2:125" x14ac:dyDescent="0.15">
      <c r="DG42" s="243"/>
      <c r="DJ42" s="243"/>
    </row>
    <row r="43" spans="2:125" x14ac:dyDescent="0.15">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x14ac:dyDescent="0.15">
      <c r="DU44" s="243"/>
    </row>
    <row r="45" spans="2:125" x14ac:dyDescent="0.15"/>
    <row r="46" spans="2:125" x14ac:dyDescent="0.15"/>
    <row r="47" spans="2:125" x14ac:dyDescent="0.15"/>
    <row r="48" spans="2:125" x14ac:dyDescent="0.15">
      <c r="DT48" s="243"/>
      <c r="DU48" s="243"/>
    </row>
    <row r="49" spans="120:125" x14ac:dyDescent="0.15">
      <c r="DU49" s="243"/>
    </row>
    <row r="50" spans="120:125" x14ac:dyDescent="0.15">
      <c r="DU50" s="243"/>
    </row>
    <row r="51" spans="120:125" x14ac:dyDescent="0.15">
      <c r="DP51" s="243"/>
      <c r="DQ51" s="243"/>
      <c r="DR51" s="243"/>
      <c r="DS51" s="243"/>
      <c r="DT51" s="243"/>
      <c r="DU51" s="243"/>
    </row>
    <row r="52" spans="120:125" x14ac:dyDescent="0.15"/>
    <row r="53" spans="120:125" x14ac:dyDescent="0.15"/>
    <row r="54" spans="120:125" x14ac:dyDescent="0.15">
      <c r="DU54" s="243"/>
    </row>
    <row r="55" spans="120:125" x14ac:dyDescent="0.15"/>
    <row r="56" spans="120:125" x14ac:dyDescent="0.15"/>
    <row r="57" spans="120:125" x14ac:dyDescent="0.15"/>
    <row r="58" spans="120:125" x14ac:dyDescent="0.15">
      <c r="DU58" s="243"/>
    </row>
    <row r="59" spans="120:125" x14ac:dyDescent="0.15"/>
    <row r="60" spans="120:125" x14ac:dyDescent="0.15"/>
    <row r="61" spans="120:125" x14ac:dyDescent="0.15"/>
    <row r="62" spans="120:125" x14ac:dyDescent="0.15"/>
    <row r="63" spans="120:125" x14ac:dyDescent="0.15">
      <c r="DU63" s="243"/>
    </row>
    <row r="64" spans="120:125" x14ac:dyDescent="0.15">
      <c r="DT64" s="243"/>
      <c r="DU64" s="243"/>
    </row>
    <row r="65" spans="123:125" x14ac:dyDescent="0.15"/>
    <row r="66" spans="123:125" x14ac:dyDescent="0.15"/>
    <row r="67" spans="123:125" x14ac:dyDescent="0.15"/>
    <row r="68" spans="123:125" x14ac:dyDescent="0.15"/>
    <row r="69" spans="123:125" x14ac:dyDescent="0.15">
      <c r="DS69" s="243"/>
      <c r="DT69" s="243"/>
      <c r="DU69" s="24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3"/>
    </row>
    <row r="83" spans="116:125" x14ac:dyDescent="0.15">
      <c r="DM83" s="243"/>
      <c r="DN83" s="243"/>
      <c r="DO83" s="243"/>
      <c r="DP83" s="243"/>
      <c r="DQ83" s="243"/>
      <c r="DR83" s="243"/>
      <c r="DS83" s="243"/>
      <c r="DT83" s="243"/>
      <c r="DU83" s="243"/>
    </row>
    <row r="84" spans="116:125" x14ac:dyDescent="0.15"/>
    <row r="85" spans="116:125" x14ac:dyDescent="0.15"/>
    <row r="86" spans="116:125" x14ac:dyDescent="0.15"/>
    <row r="87" spans="116:125" x14ac:dyDescent="0.15"/>
    <row r="88" spans="116:125" x14ac:dyDescent="0.15">
      <c r="DU88" s="24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3"/>
      <c r="DT94" s="243"/>
      <c r="DU94" s="243"/>
    </row>
    <row r="95" spans="116:125" ht="13.5" customHeight="1" x14ac:dyDescent="0.15">
      <c r="DU95" s="24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3"/>
    </row>
    <row r="102" spans="124:125" ht="13.5" customHeight="1" x14ac:dyDescent="0.15"/>
    <row r="103" spans="124:125" ht="13.5" customHeight="1" x14ac:dyDescent="0.15"/>
    <row r="104" spans="124:125" ht="13.5" customHeight="1" x14ac:dyDescent="0.15">
      <c r="DT104" s="243"/>
      <c r="DU104" s="24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3" t="s">
        <v>554</v>
      </c>
    </row>
    <row r="121" spans="125:125" ht="13.5" hidden="1" customHeight="1" x14ac:dyDescent="0.15">
      <c r="DU121" s="243"/>
    </row>
  </sheetData>
  <sheetProtection algorithmName="SHA-512" hashValue="4YVphhQK8eemUWwdNcnQisGQfdhUUpFQWpS89B6ML3X2vcZOxYAp3chneK+UUyfnTJqRlXLtNlGhIesicuFUig==" saltValue="DK2gWyICA/eu6oXC+2eU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8" zoomScale="80" zoomScaleNormal="80" zoomScaleSheetLayoutView="55" workbookViewId="0"/>
  </sheetViews>
  <sheetFormatPr defaultColWidth="0" defaultRowHeight="13.5" customHeight="1" zeroHeight="1" x14ac:dyDescent="0.15"/>
  <cols>
    <col min="1" max="125" width="2.5" style="244" customWidth="1"/>
    <col min="126" max="142" width="0" style="243" hidden="1" customWidth="1"/>
    <col min="143" max="16384" width="9" style="243" hidden="1"/>
  </cols>
  <sheetData>
    <row r="1" spans="1:125"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x14ac:dyDescent="0.15">
      <c r="B2" s="243"/>
      <c r="T2" s="243"/>
    </row>
    <row r="3" spans="1:125"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3"/>
      <c r="G33" s="243"/>
      <c r="I33" s="243"/>
    </row>
    <row r="34" spans="2:125" x14ac:dyDescent="0.15">
      <c r="C34" s="243"/>
      <c r="P34" s="243"/>
      <c r="R34" s="243"/>
      <c r="U34" s="243"/>
    </row>
    <row r="35" spans="2:125" x14ac:dyDescent="0.15">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x14ac:dyDescent="0.15">
      <c r="F36" s="243"/>
      <c r="H36" s="243"/>
      <c r="J36" s="243"/>
      <c r="K36" s="243"/>
      <c r="L36" s="243"/>
      <c r="M36" s="243"/>
      <c r="N36" s="243"/>
      <c r="O36" s="243"/>
      <c r="Q36" s="243"/>
      <c r="S36" s="243"/>
      <c r="V36" s="243"/>
    </row>
    <row r="37" spans="2:125" x14ac:dyDescent="0.15"/>
    <row r="38" spans="2:125" x14ac:dyDescent="0.15"/>
    <row r="39" spans="2:125" x14ac:dyDescent="0.15"/>
    <row r="40" spans="2:125" x14ac:dyDescent="0.15">
      <c r="U40" s="243"/>
    </row>
    <row r="41" spans="2:125" x14ac:dyDescent="0.15">
      <c r="R41" s="243"/>
    </row>
    <row r="42" spans="2:125" x14ac:dyDescent="0.15">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x14ac:dyDescent="0.15">
      <c r="Q43" s="243"/>
      <c r="S43" s="243"/>
      <c r="V43" s="24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555</v>
      </c>
    </row>
  </sheetData>
  <sheetProtection algorithmName="SHA-512" hashValue="AbN5wehDT/XxbTM4WQ22Z1U0QLMO2rqQ8cLfcvpvtWy0lPRTOU4S1geZ3vI7RsDmrLVVdOSnF8ulKe530pQP7w==" saltValue="pndckJXDFyyFKaKR4YYF4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70" zoomScaleNormal="70" zoomScaleSheetLayoutView="100" workbookViewId="0">
      <selection activeCell="L50" sqref="L5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49" t="s">
        <v>3</v>
      </c>
      <c r="D47" s="1149"/>
      <c r="E47" s="1150"/>
      <c r="F47" s="11">
        <v>53.63</v>
      </c>
      <c r="G47" s="12">
        <v>51.53</v>
      </c>
      <c r="H47" s="12">
        <v>50.39</v>
      </c>
      <c r="I47" s="12">
        <v>50.48</v>
      </c>
      <c r="J47" s="13">
        <v>50.01</v>
      </c>
    </row>
    <row r="48" spans="2:10" ht="57.75" customHeight="1" x14ac:dyDescent="0.15">
      <c r="B48" s="14"/>
      <c r="C48" s="1151" t="s">
        <v>4</v>
      </c>
      <c r="D48" s="1151"/>
      <c r="E48" s="1152"/>
      <c r="F48" s="15">
        <v>5.86</v>
      </c>
      <c r="G48" s="16">
        <v>6.52</v>
      </c>
      <c r="H48" s="16">
        <v>12.18</v>
      </c>
      <c r="I48" s="16">
        <v>9.4600000000000009</v>
      </c>
      <c r="J48" s="17">
        <v>14.06</v>
      </c>
    </row>
    <row r="49" spans="2:10" ht="57.75" customHeight="1" thickBot="1" x14ac:dyDescent="0.2">
      <c r="B49" s="18"/>
      <c r="C49" s="1153" t="s">
        <v>5</v>
      </c>
      <c r="D49" s="1153"/>
      <c r="E49" s="1154"/>
      <c r="F49" s="19" t="s">
        <v>561</v>
      </c>
      <c r="G49" s="20" t="s">
        <v>562</v>
      </c>
      <c r="H49" s="20">
        <v>0.57999999999999996</v>
      </c>
      <c r="I49" s="20" t="s">
        <v>563</v>
      </c>
      <c r="J49" s="21">
        <v>1.73</v>
      </c>
    </row>
    <row r="50" spans="2:10" x14ac:dyDescent="0.15"/>
  </sheetData>
  <sheetProtection algorithmName="SHA-512" hashValue="0NcDSIA0z9yZ2Dz7wdRPT2ELbW3YNswcgyytN4mR27wD1Ut0XkzSrrsMLOYgRA7D0Sj0G+sLEJ3J1mK2OaEFIw==" saltValue="oxrt39IdDU2C0d2snax+6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智行 芝</cp:lastModifiedBy>
  <cp:lastPrinted>2023-03-14T00:05:17Z</cp:lastPrinted>
  <dcterms:created xsi:type="dcterms:W3CDTF">2023-02-20T05:54:08Z</dcterms:created>
  <dcterms:modified xsi:type="dcterms:W3CDTF">2023-10-25T04:34:40Z</dcterms:modified>
  <cp:category/>
</cp:coreProperties>
</file>